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mc:AlternateContent xmlns:mc="http://schemas.openxmlformats.org/markup-compatibility/2006">
    <mc:Choice Requires="x15">
      <x15ac:absPath xmlns:x15ac="http://schemas.microsoft.com/office/spreadsheetml/2010/11/ac" url="C:\Users\froy\OneDrive - CMHC-SCHL\Desktop\"/>
    </mc:Choice>
  </mc:AlternateContent>
  <xr:revisionPtr revIDLastSave="0" documentId="8_{B0EDE531-8254-4F12-8957-C0731C6DB82B}" xr6:coauthVersionLast="47" xr6:coauthVersionMax="47" xr10:uidLastSave="{00000000-0000-0000-0000-000000000000}"/>
  <bookViews>
    <workbookView xWindow="-110" yWindow="-110" windowWidth="19420" windowHeight="10420" firstSheet="1" activeTab="1" xr2:uid="{00000000-000D-0000-FFFF-FFFF00000000}"/>
  </bookViews>
  <sheets>
    <sheet name="Avis juridique et mise en garde" sheetId="4" r:id="rId1"/>
    <sheet name="Formulaire" sheetId="1" r:id="rId2"/>
    <sheet name="Estimateur de financement" sheetId="5" r:id="rId3"/>
  </sheets>
  <definedNames>
    <definedName name="Respon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 l="1"/>
  <c r="E49" i="1"/>
  <c r="E50" i="1" l="1"/>
  <c r="E44" i="1" l="1"/>
  <c r="E42" i="1"/>
  <c r="E28" i="1"/>
  <c r="E36" i="1"/>
  <c r="B2" i="5" l="1"/>
  <c r="I10" i="5" s="1"/>
  <c r="B14" i="5" l="1"/>
  <c r="B16" i="5"/>
  <c r="C23" i="5"/>
  <c r="C14" i="5"/>
  <c r="B15" i="5"/>
  <c r="B3" i="5"/>
  <c r="B23" i="5"/>
  <c r="C17" i="5"/>
  <c r="C16" i="5"/>
  <c r="C15" i="5"/>
  <c r="B17" i="5"/>
  <c r="B5" i="5"/>
  <c r="C10" i="5" s="1"/>
  <c r="B4" i="5"/>
  <c r="B10" i="5" s="1"/>
  <c r="B18" i="5" s="1"/>
  <c r="B22" i="5" l="1"/>
  <c r="D15" i="5"/>
  <c r="E15" i="5" s="1"/>
  <c r="D16" i="5"/>
  <c r="E16" i="5" s="1"/>
  <c r="D14" i="5"/>
  <c r="E14" i="5" s="1"/>
  <c r="D23" i="5"/>
  <c r="C22" i="5"/>
  <c r="D17" i="5"/>
  <c r="E17" i="5" s="1"/>
  <c r="C18" i="5"/>
  <c r="D10" i="5"/>
  <c r="H10" i="5" s="1"/>
  <c r="J10" i="5" s="1"/>
  <c r="H15" i="5" l="1"/>
  <c r="J15" i="5" s="1"/>
  <c r="E22" i="5"/>
  <c r="H22" i="5" s="1"/>
  <c r="E23" i="5"/>
  <c r="H16" i="5"/>
  <c r="J16" i="5" s="1"/>
  <c r="H14" i="5"/>
  <c r="J14" i="5" s="1"/>
  <c r="H17" i="5"/>
  <c r="J17" i="5" s="1"/>
  <c r="D18" i="5"/>
  <c r="H18" i="5" l="1"/>
  <c r="J18" i="5"/>
  <c r="J22" i="5"/>
  <c r="J25" i="5" l="1"/>
  <c r="J26" i="5" s="1"/>
  <c r="E72" i="1" l="1"/>
  <c r="E81" i="1" l="1"/>
  <c r="D76" i="1"/>
  <c r="D77" i="1"/>
  <c r="D78" i="1"/>
  <c r="D80" i="1"/>
  <c r="D79" i="1"/>
  <c r="D75" i="1"/>
  <c r="D8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Zain Abedin</author>
  </authors>
  <commentList>
    <comment ref="C25" authorId="0" shapeId="0" xr:uid="{00000000-0006-0000-0100-000001000000}">
      <text>
        <r>
          <rPr>
            <sz val="11"/>
            <rFont val="Calibri"/>
            <family val="2"/>
          </rPr>
          <t>Les immeubles collectifs situés à proximité des transports en commun rapides désignent toute forme d’immeuble collectif situé à proximité
(1 500 mètres) des transports en commun rapides. Ceux-ci offrent un service fréquent ayant une grande capacité et la priorité par rapport aux autres modes de transport, ce qui est habituellement obtenu au moyen d’un droit de passage exclusif.</t>
        </r>
      </text>
    </comment>
    <comment ref="C26" authorId="0" shapeId="0" xr:uid="{67F7F3B8-1C71-4F7B-8A37-957C4FE02168}">
      <text>
        <r>
          <rPr>
            <sz val="11"/>
            <color theme="1"/>
            <rFont val="Calibri"/>
            <family val="2"/>
            <scheme val="minor"/>
          </rPr>
          <t>Les immeubles collectifs du chaînon manquant sont un type de logements avec entrée privée. Il correspond à l’écart entre les maisons individuelles et les immeubles d’appartements de hauteur moyenne. Ils comprennent les logements accessoires, les duplex, les triplex, les quadruplex, les maisons en rangée, les logements avec cour intérieure et les immeubles d’appartements de faible hauteur (comptant moins de quatre étages).</t>
        </r>
      </text>
    </comment>
    <comment ref="C27" authorId="0" shapeId="0" xr:uid="{F744D465-9D14-441B-BCCC-95509CCA41D1}">
      <text>
        <r>
          <rPr>
            <sz val="11"/>
            <color theme="1"/>
            <rFont val="Calibri"/>
            <family val="2"/>
            <scheme val="minor"/>
          </rPr>
          <t>Les autres immeubles collectifs désignent tous les logements collectifs, à l’exception des immeubles du chaînon manquant et des immeubles situés à proximité des transports en commun rapides.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Zain Abedin</author>
  </authors>
  <commentList>
    <comment ref="K9" authorId="0" shapeId="0" xr:uid="{00000000-0006-0000-0200-000001000000}">
      <text>
        <r>
          <rPr>
            <sz val="11"/>
            <rFont val="Calibri"/>
            <family val="2"/>
          </rPr>
          <t>Les affectations par logement sont des estimations et peuvent changer; voir l’Avis juridique ci-dessous.</t>
        </r>
      </text>
    </comment>
    <comment ref="I10" authorId="0" shapeId="0" xr:uid="{00000000-0006-0000-0200-000002000000}">
      <text>
        <r>
          <rPr>
            <sz val="11"/>
            <rFont val="Calibri"/>
            <family val="2"/>
          </rPr>
          <t>Tous les montants par logement du financement de base, du financement complémentaire et de la prime pour le logement abordable sont des montants estimatifs qui peuvent aider les demandeurs potentiels à établir un budget.</t>
        </r>
        <r>
          <rPr>
            <sz val="11"/>
            <rFont val="Calibri"/>
            <family val="2"/>
          </rPr>
          <t xml:space="preserve"> </t>
        </r>
        <r>
          <rPr>
            <sz val="11"/>
            <rFont val="Calibri"/>
            <family val="2"/>
          </rPr>
          <t>La SCHL peut rajuster ces montants. La souplesse vise à soutenir des cibles et des résultats de croissance de l’offre de logements plus élevés que prévu partout au Canada dans le cadre du financement global du programme.</t>
        </r>
      </text>
    </comment>
    <comment ref="K14" authorId="0" shapeId="0" xr:uid="{00000000-0006-0000-0200-000003000000}">
      <text>
        <r>
          <rPr>
            <sz val="11"/>
            <rFont val="Calibri"/>
            <family val="2"/>
          </rPr>
          <t>Les affectations par logement sont des estimations et peuvent changer; voir l’Avis juridique ci-dessous.</t>
        </r>
      </text>
    </comment>
    <comment ref="A15" authorId="0" shapeId="0" xr:uid="{00000000-0006-0000-0200-000004000000}">
      <text>
        <r>
          <rPr>
            <sz val="11"/>
            <rFont val="Calibri"/>
            <family val="2"/>
          </rPr>
          <t>Les immeubles collectifs situés à proximité des transports en commun rapides désignent toute forme d’immeuble collectif situé à proximité (1 500 mètres) des transports en commun rapides. Ceux-ci offrent un service fréquent ayant une grande capacité et la priorité par rapport aux autres modes de transport, ce qui est habituellement obtenu au moyen d’un droit de passage exclusif.</t>
        </r>
        <r>
          <rPr>
            <sz val="11"/>
            <rFont val="Calibri"/>
            <family val="2"/>
          </rPr>
          <t xml:space="preserve">
</t>
        </r>
      </text>
    </comment>
    <comment ref="G15" authorId="0" shapeId="0" xr:uid="{00000000-0006-0000-0200-000005000000}">
      <text>
        <r>
          <rPr>
            <sz val="11"/>
            <rFont val="Calibri"/>
            <family val="2"/>
          </rPr>
          <t>Les immeubles collectifs situés à proximité des transports en commun rapides désignent toute forme d’immeuble collectif situé à proximité (1 500 mètres) des transports en commun rapides. Ceux-ci offrent un service fréquent ayant une grande capacité et la priorité par rapport aux autres modes de transport, ce qui est habituellement obtenu au moyen d’un droit de passage exclusif.</t>
        </r>
      </text>
    </comment>
    <comment ref="I15" authorId="0" shapeId="0" xr:uid="{00000000-0006-0000-0200-000006000000}">
      <text>
        <r>
          <rPr>
            <sz val="11"/>
            <rFont val="Calibri"/>
            <family val="2"/>
          </rPr>
          <t>Tous les montants par logement du financement de base, du financement complémentaire et de la prime pour le logement abordable sont des montants estimatifs qui peuvent aider les demandeurs potentiels à établir un budget.</t>
        </r>
        <r>
          <rPr>
            <sz val="11"/>
            <rFont val="Calibri"/>
            <family val="2"/>
          </rPr>
          <t xml:space="preserve"> </t>
        </r>
        <r>
          <rPr>
            <sz val="11"/>
            <rFont val="Calibri"/>
            <family val="2"/>
          </rPr>
          <t>La SCHL peut rajuster ces montants. La souplesse vise à soutenir des cibles et des résultats de croissance de l’offre de logements plus élevés que prévu partout au Canada dans le financement global du programme.</t>
        </r>
      </text>
    </comment>
    <comment ref="A16" authorId="0" shapeId="0" xr:uid="{00000000-0006-0000-0200-000007000000}">
      <text>
        <r>
          <rPr>
            <sz val="11"/>
            <rFont val="Calibri"/>
            <family val="2"/>
          </rPr>
          <t>Les immeubles collectifs du chaînon manquant sont un type de logements avec entrée privée. Il correspond à l’écart entre les maisons individuelles et les immeubles d’appartements de hauteur moyenne.</t>
        </r>
        <r>
          <rPr>
            <sz val="11"/>
            <rFont val="Calibri"/>
            <family val="2"/>
          </rPr>
          <t xml:space="preserve"> </t>
        </r>
        <r>
          <rPr>
            <sz val="11"/>
            <rFont val="Calibri"/>
            <family val="2"/>
          </rPr>
          <t>Ils comprennent les logements accessoires, les duplex, les triplex, les quadruplex, les maisons en rangée, les logements avec cour intérieure et les immeubles d’appartements de faible hauteur (comptant moins de quatre étages).</t>
        </r>
      </text>
    </comment>
    <comment ref="G16" authorId="0" shapeId="0" xr:uid="{00000000-0006-0000-0200-000008000000}">
      <text>
        <r>
          <rPr>
            <sz val="11"/>
            <rFont val="Calibri"/>
            <family val="2"/>
          </rPr>
          <t>Les immeubles collectifs du chaînon manquant sont un type de logements avec entrée privée. Il correspond à l’écart entre les maisons individuelles et les immeubles d’appartements de hauteur moyenne.</t>
        </r>
        <r>
          <rPr>
            <sz val="11"/>
            <rFont val="Calibri"/>
            <family val="2"/>
          </rPr>
          <t xml:space="preserve"> </t>
        </r>
        <r>
          <rPr>
            <sz val="11"/>
            <rFont val="Calibri"/>
            <family val="2"/>
          </rPr>
          <t>Ils comprennent les logements accessoires, les duplex, les triplex, les quadruplex, les maisons en rangée, les logements avec cour intérieure et les immeubles d’appartements de faible hauteur (comptant moins de quatre étages).</t>
        </r>
      </text>
    </comment>
    <comment ref="I16" authorId="0" shapeId="0" xr:uid="{00000000-0006-0000-0200-000009000000}">
      <text>
        <r>
          <rPr>
            <sz val="11"/>
            <rFont val="Calibri"/>
            <family val="2"/>
          </rPr>
          <t>Tous les montants par logement du financement de base, du financement complémentaire et de la prime pour le logement abordable sont des montants estimatifs qui peuvent aider les demandeurs potentiels à établir un budget.</t>
        </r>
        <r>
          <rPr>
            <sz val="11"/>
            <rFont val="Calibri"/>
            <family val="2"/>
          </rPr>
          <t xml:space="preserve"> </t>
        </r>
        <r>
          <rPr>
            <sz val="11"/>
            <rFont val="Calibri"/>
            <family val="2"/>
          </rPr>
          <t>La SCHL peut rajuster ces montants. La souplesse vise à soutenir des cibles et des résultats de croissance de l’offre de logements plus élevés que prévu partout au Canada dans le financement global du programme.</t>
        </r>
      </text>
    </comment>
    <comment ref="A17" authorId="0" shapeId="0" xr:uid="{00000000-0006-0000-0200-00000A000000}">
      <text>
        <r>
          <rPr>
            <sz val="11"/>
            <rFont val="Calibri"/>
            <family val="2"/>
          </rPr>
          <t>Les autres immeubles collectifs désignent tous les logements collectifs, à l’exception des immeubles du chaînon manquant et des immeubles situés à proximité des transports en commun rapides.</t>
        </r>
      </text>
    </comment>
    <comment ref="G17" authorId="0" shapeId="0" xr:uid="{00000000-0006-0000-0200-00000B000000}">
      <text>
        <r>
          <rPr>
            <sz val="11"/>
            <rFont val="Calibri"/>
            <family val="2"/>
          </rPr>
          <t>Les autres immeubles collectifs désignent tous les logements collectifs, à l’exception des immeubles du chaînon manquant et des immeubles situés à proximité des transports en commun rapides.</t>
        </r>
      </text>
    </comment>
    <comment ref="I17" authorId="0" shapeId="0" xr:uid="{00000000-0006-0000-0200-00000C000000}">
      <text>
        <r>
          <rPr>
            <sz val="11"/>
            <rFont val="Calibri"/>
            <family val="2"/>
          </rPr>
          <t>Tous les montants par logement du financement de base, du financement complémentaire et de la prime pour le logement abordable sont des montants estimatifs qui peuvent aider les demandeurs potentiels à établir un budget.</t>
        </r>
        <r>
          <rPr>
            <sz val="11"/>
            <rFont val="Calibri"/>
            <family val="2"/>
          </rPr>
          <t xml:space="preserve"> </t>
        </r>
        <r>
          <rPr>
            <sz val="11"/>
            <rFont val="Calibri"/>
            <family val="2"/>
          </rPr>
          <t>La SCHL peut rajuster ces montants. La souplesse vise à soutenir des cibles et des résultats de croissance de l’offre de logements plus élevés que prévu partout au Canada dans le financement global du programme.</t>
        </r>
      </text>
    </comment>
    <comment ref="B18" authorId="0" shapeId="0" xr:uid="{00000000-0006-0000-0200-00000D000000}">
      <text>
        <r>
          <rPr>
            <sz val="11"/>
            <rFont val="Calibri"/>
            <family val="2"/>
          </rPr>
          <t>La cellule devient rouge si la somme des logements au-dessus (C14 à C17) n’est pas égale au nombre total de logements (B10).</t>
        </r>
      </text>
    </comment>
    <comment ref="C18" authorId="0" shapeId="0" xr:uid="{00000000-0006-0000-0200-00000E000000}">
      <text>
        <r>
          <rPr>
            <sz val="11"/>
            <rFont val="Calibri"/>
            <family val="2"/>
          </rPr>
          <t>La cellule devient rouge si la somme des logements au-dessus (C14 à C17) n’est pas égale au nombre total de logements (C10).</t>
        </r>
      </text>
    </comment>
    <comment ref="G22" authorId="0" shapeId="0" xr:uid="{00000000-0006-0000-0200-00000F000000}">
      <text>
        <r>
          <rPr>
            <sz val="11"/>
            <rFont val="Calibri"/>
            <family val="2"/>
          </rPr>
          <t>Logements abordables désigne les logements destinés aux ménages dont les besoins ne sont pas satisfaits par le marché.</t>
        </r>
        <r>
          <rPr>
            <sz val="11"/>
            <rFont val="Calibri"/>
            <family val="2"/>
          </rPr>
          <t xml:space="preserve"> </t>
        </r>
        <r>
          <rPr>
            <sz val="11"/>
            <rFont val="Calibri"/>
            <family val="2"/>
          </rPr>
          <t>La définition locale sera utilisée aux fins du FACL ou en l’absence d’une définition provinciale ou territoriale.</t>
        </r>
      </text>
    </comment>
    <comment ref="I22" authorId="0" shapeId="0" xr:uid="{00000000-0006-0000-0200-000010000000}">
      <text>
        <r>
          <rPr>
            <sz val="11"/>
            <rFont val="Calibri"/>
            <family val="2"/>
          </rPr>
          <t>Tous les montants par logement du financement de base, du financement complémentaire et de la prime pour le logement abordable sont des montants estimatifs qui peuvent aider les demandeurs potentiels à établir un budget.</t>
        </r>
        <r>
          <rPr>
            <sz val="11"/>
            <rFont val="Calibri"/>
            <family val="2"/>
          </rPr>
          <t xml:space="preserve"> </t>
        </r>
        <r>
          <rPr>
            <sz val="11"/>
            <rFont val="Calibri"/>
            <family val="2"/>
          </rPr>
          <t>La SCHL peut rajuster ces montants. La souplesse vise à soutenir des cibles et des résultats de croissance de l’offre de logements plus élevés que prévu partout au Canada dans le financement global du programme.</t>
        </r>
      </text>
    </comment>
    <comment ref="K22" authorId="0" shapeId="0" xr:uid="{00000000-0006-0000-0200-000011000000}">
      <text>
        <r>
          <rPr>
            <sz val="11"/>
            <rFont val="Calibri"/>
            <family val="2"/>
          </rPr>
          <t>Les affectations par logement sont des estimations et peuvent changer; voir l’Avis juridique ci-dessous.</t>
        </r>
      </text>
    </comment>
  </commentList>
</comments>
</file>

<file path=xl/sharedStrings.xml><?xml version="1.0" encoding="utf-8"?>
<sst xmlns="http://schemas.openxmlformats.org/spreadsheetml/2006/main" count="131" uniqueCount="109">
  <si>
    <r>
      <rPr>
        <b/>
        <u/>
        <sz val="11"/>
        <color theme="1"/>
        <rFont val="Calibri"/>
        <family val="2"/>
        <scheme val="minor"/>
      </rPr>
      <t>Avis juridique et mise en garde</t>
    </r>
    <r>
      <rPr>
        <sz val="11"/>
        <color theme="1"/>
        <rFont val="Calibri"/>
        <family val="2"/>
        <scheme val="minor"/>
      </rPr>
      <t xml:space="preserve"> – Cet outil d’évaluation est présenté par la SCHL à des fins d’illustration et d’estimation générales seulement. Les montants obtenus à l’aide de cet outil sont basés sur les données indiquées ainsi que sur les hypothèses et les estimations faites par celui-ci.  Ces projections ne sont pas garanties par la SCHL. Elles ne visent pas à fournir des conseils d’ordre financier ou autre sur un ou des ensembles d’habitation en particulier, de sorte qu’elles ne doivent pas servir à cet effet.  Ni la SCHL, ni ses employés ou conseillers n’assument quelque responsabilité que ce soit quant à l’exactitude des projections figurant dans l’outil ou relativement à tout dommage qui découle de l’utilisation des informations liées à ces projections.   L’utilisation du présent outil d’évaluation et de ses résultats en lien avec un ensemble de logements n’oblige pas la SCHL à assurer le financement de l’ensemble ni à offrir des fonds pour sa réalisation dans le cadre de la présente initiative ou de toute autre initiative ou tout autre programme de la SCHL.  Nous vous encourageons à communiquer avec un représentant de la SCHL de votre région pour obtenir de l’aide concernant cet outil.</t>
    </r>
  </si>
  <si>
    <t>Cet outil d’évaluation est protégé par le droit d’auteur et est assujetti aux lois sur les droits de propriété intellectuelle. Les utilisateurs sont autorisés à télécharger l’outil d’évaluation pour l’utiliser uniquement dans le cadre de l’initiative Financement de la construction de logements locatifs de la SCHL et ne sont pas autorisés à copier, reproduire, modifier ou distribuer l’outil d’évaluation sans obtenir au préalable le consentement écrit de la SCHL.</t>
  </si>
  <si>
    <t xml:space="preserve">Formulaire de demande au Fonds pour accélérer la construction de logements </t>
  </si>
  <si>
    <r>
      <rPr>
        <b/>
        <sz val="12"/>
        <color rgb="FF000000"/>
        <rFont val="Tahoma"/>
        <family val="2"/>
      </rPr>
      <t>Avis au demandeur</t>
    </r>
    <r>
      <rPr>
        <sz val="12"/>
        <color rgb="FF000000"/>
        <rFont val="Tahoma"/>
        <family val="2"/>
      </rPr>
      <t xml:space="preserve"> : Des renseignements doivent être soumis directement dans le portail de la SCHL. Ces sections ont été identifiées. Consultez le Guide du demandeur – Fonds pour accélérer la construction de logements (FACL) pour obtenir de l’aide sur l’utilisation du portail. Ce formulaire Excel doit être téléchargé dans le portail et fera partie de la présentation de la demande. </t>
    </r>
  </si>
  <si>
    <t>Nom de l’organisation</t>
  </si>
  <si>
    <t xml:space="preserve">1. Généralités </t>
  </si>
  <si>
    <t xml:space="preserve">Section A : renseignements sur le demandeur </t>
  </si>
  <si>
    <r>
      <rPr>
        <b/>
        <sz val="12"/>
        <color theme="1"/>
        <rFont val="Tahoma"/>
        <family val="2"/>
      </rPr>
      <t>Admissibilité des demandeurs</t>
    </r>
    <r>
      <rPr>
        <sz val="12"/>
        <color theme="1"/>
        <rFont val="Tahoma"/>
        <family val="2"/>
      </rPr>
      <t> :</t>
    </r>
    <r>
      <rPr>
        <sz val="12"/>
        <color theme="1"/>
        <rFont val="Tahoma"/>
        <family val="2"/>
      </rPr>
      <t xml:space="preserve"> </t>
    </r>
    <r>
      <rPr>
        <sz val="12"/>
        <color theme="1"/>
        <rFont val="Tahoma"/>
        <family val="2"/>
      </rPr>
      <t>les administrations locales au Canada peuvent présenter une demande au FACL. Celles-ci incluent les gouvernements des Premières Nations, des Métis et des Inuits qui ont des pouvoirs délégués en matière d’aménagement et d’approbation de l’aménagement du territoire.</t>
    </r>
    <r>
      <rPr>
        <sz val="12"/>
        <color theme="1"/>
        <rFont val="Tahoma"/>
        <family val="2"/>
      </rPr>
      <t xml:space="preserve"> </t>
    </r>
    <r>
      <rPr>
        <sz val="12"/>
        <color theme="1"/>
        <rFont val="Tahoma"/>
        <family val="2"/>
      </rPr>
      <t>En l’absence de pouvoirs à l’échelle municipale, un district régional, une province ou un territoire qui détient les pouvoirs de planification et d’aménagement du territoire peut aussi présenter une demande.</t>
    </r>
  </si>
  <si>
    <t xml:space="preserve">Indiquez si le demandeur correspond à la définition de demandeur admissible. </t>
  </si>
  <si>
    <t>Indiquez si le demandeur est une communauté autochtone et/ou une administration locale des Territoires du Nord.</t>
  </si>
  <si>
    <r>
      <rPr>
        <b/>
        <sz val="12"/>
        <color rgb="FF000000"/>
        <rFont val="Tahoma"/>
        <family val="2"/>
      </rPr>
      <t>Approbation du Conseil</t>
    </r>
    <r>
      <rPr>
        <sz val="12"/>
        <color rgb="FF000000"/>
        <rFont val="Tahoma"/>
        <family val="2"/>
      </rPr>
      <t> : tous les plans d’action doivent être approuvés par le conseil élu (ou l’équivalent, y compris un représentant désigné). Le demandeur peut obtenir l’approbation avant de présenter une demande au FACL. Elle est requise avant la signature de la convention de contribution.</t>
    </r>
  </si>
  <si>
    <t>Indiquez si le conseil (ou l’équivalent) a approuvé la demande au moment de la présentation de la demande.</t>
  </si>
  <si>
    <t>Si le Conseil (ou l’équivalent) n'a pas approuvé la demande, veuillez indiquer une date à laquelle l’approbation devrait être demandée si le demandeur est choisi pour participer au programme.</t>
  </si>
  <si>
    <t>2. Plan d’action</t>
  </si>
  <si>
    <t>Section B : Cibles et autres estimations</t>
  </si>
  <si>
    <r>
      <t>Les projections devraient être fondées sur une période de trois ans se terminant au plus tard le 1</t>
    </r>
    <r>
      <rPr>
        <vertAlign val="superscript"/>
        <sz val="12"/>
        <color theme="1"/>
        <rFont val="Tahoma"/>
        <family val="2"/>
      </rPr>
      <t>er</t>
    </r>
    <r>
      <rPr>
        <sz val="12"/>
        <color theme="1"/>
        <rFont val="Tahoma"/>
        <family val="2"/>
      </rPr>
      <t> septembre 2026.</t>
    </r>
    <r>
      <rPr>
        <sz val="12"/>
        <color theme="1"/>
        <rFont val="Tahoma"/>
        <family val="2"/>
      </rPr>
      <t xml:space="preserve"> </t>
    </r>
  </si>
  <si>
    <r>
      <t xml:space="preserve">1. Nombre total prévu de logements autorisés </t>
    </r>
    <r>
      <rPr>
        <b/>
        <sz val="12"/>
        <color rgb="FF000000"/>
        <rFont val="Tahoma"/>
        <family val="2"/>
      </rPr>
      <t>sans</t>
    </r>
    <r>
      <rPr>
        <sz val="12"/>
        <color rgb="FF000000"/>
        <rFont val="Tahoma"/>
        <family val="2"/>
      </rPr>
      <t xml:space="preserve"> soutien de la part du FACL. Si cette projection ne correspond pas aux tendances historiques indiquées à la section E : Historique des délivrances de permis de construire, utilisez la case de commentaires ci-dessous pour fournir une explication et des détails ou une analyse complémentaires. </t>
    </r>
  </si>
  <si>
    <t>Commentaires</t>
  </si>
  <si>
    <t>Fournissez le détail par type de logement :</t>
  </si>
  <si>
    <t>1.1 Maisons individuelles</t>
  </si>
  <si>
    <t>1.2 Immeubles collectifs situés à proximité des transports en commun rapides</t>
  </si>
  <si>
    <t>1.3 Immeubles collectifs du chaînon manquant</t>
  </si>
  <si>
    <t>1.4 Autres immeubles collectifs</t>
  </si>
  <si>
    <t>Total :</t>
  </si>
  <si>
    <r>
      <t xml:space="preserve">2. Nombre total prévu de logements autorisés </t>
    </r>
    <r>
      <rPr>
        <b/>
        <sz val="12"/>
        <color rgb="FF000000"/>
        <rFont val="Tahoma"/>
        <family val="2"/>
      </rPr>
      <t>avec</t>
    </r>
    <r>
      <rPr>
        <sz val="12"/>
        <color rgb="FF000000"/>
        <rFont val="Tahoma"/>
        <family val="2"/>
      </rPr>
      <t xml:space="preserve"> soutien de la part du FACL. Cette projection est ce qu’on appelle la « cible de croissance de l’offre de logements dans le cadre du FACL ». </t>
    </r>
    <r>
      <rPr>
        <b/>
        <i/>
        <sz val="12"/>
        <color rgb="FF000000"/>
        <rFont val="Tahoma"/>
        <family val="2"/>
      </rPr>
      <t>* Veuillez inclure les unités sans FACL (Entrée de la cellule E18) + unités supplémentaires avec FACL</t>
    </r>
  </si>
  <si>
    <t>Fournissez le détail des données de la cellule E30 par type de logement :</t>
  </si>
  <si>
    <t>2.1 Maisons individuelles</t>
  </si>
  <si>
    <t>2.2 Immeubles collectifs situés à proximité des transports en commun rapides</t>
  </si>
  <si>
    <t>2.3 Immeubles collectifs du chaînon manquant</t>
  </si>
  <si>
    <t>2.4 Autres immeubles collectifs</t>
  </si>
  <si>
    <t>Fournissez le détail par année du programme FACL :</t>
  </si>
  <si>
    <r>
      <t>2.5 Pour l’exercice se terminant le 1</t>
    </r>
    <r>
      <rPr>
        <vertAlign val="superscript"/>
        <sz val="12"/>
        <color rgb="FF000000"/>
        <rFont val="Tahoma"/>
        <family val="2"/>
      </rPr>
      <t>er</t>
    </r>
    <r>
      <rPr>
        <sz val="12"/>
        <color rgb="FF000000"/>
        <rFont val="Tahoma"/>
        <family val="2"/>
      </rPr>
      <t> septembre 2024</t>
    </r>
  </si>
  <si>
    <r>
      <t>2.6 Pour l’exercice se terminant le 1</t>
    </r>
    <r>
      <rPr>
        <vertAlign val="superscript"/>
        <sz val="12"/>
        <color rgb="FF000000"/>
        <rFont val="Tahoma"/>
        <family val="2"/>
      </rPr>
      <t>er</t>
    </r>
    <r>
      <rPr>
        <sz val="12"/>
        <color rgb="FF000000"/>
        <rFont val="Tahoma"/>
        <family val="2"/>
      </rPr>
      <t> septembre 2025</t>
    </r>
  </si>
  <si>
    <r>
      <t>2.7 Pour l’exercice se terminant le 1</t>
    </r>
    <r>
      <rPr>
        <vertAlign val="superscript"/>
        <sz val="12"/>
        <color rgb="FF000000"/>
        <rFont val="Tahoma"/>
        <family val="2"/>
      </rPr>
      <t>er</t>
    </r>
    <r>
      <rPr>
        <sz val="12"/>
        <color rgb="FF000000"/>
        <rFont val="Tahoma"/>
        <family val="2"/>
      </rPr>
      <t> septembre 2026</t>
    </r>
  </si>
  <si>
    <t>3. Nombre total d'« unités produites grâce au FACL » (unités projetées avec FACL moins
unités projetées sans FACL).</t>
  </si>
  <si>
    <r>
      <t xml:space="preserve">4. Pourcentage de logements abordables prévus qui devraient être autorisés </t>
    </r>
    <r>
      <rPr>
        <b/>
        <sz val="12"/>
        <color rgb="FF000000"/>
        <rFont val="Tahoma"/>
        <family val="2"/>
      </rPr>
      <t>sans</t>
    </r>
    <r>
      <rPr>
        <sz val="12"/>
        <color rgb="FF000000"/>
        <rFont val="Tahoma"/>
        <family val="2"/>
      </rPr>
      <t xml:space="preserve"> le soutien du FACL.</t>
    </r>
  </si>
  <si>
    <r>
      <t xml:space="preserve">5. Pourcentage de logements abordables prévus qui devraient être autorisés </t>
    </r>
    <r>
      <rPr>
        <b/>
        <sz val="12"/>
        <color rgb="FF000000"/>
        <rFont val="Tahoma"/>
        <family val="2"/>
      </rPr>
      <t>avec</t>
    </r>
    <r>
      <rPr>
        <sz val="12"/>
        <color rgb="FF000000"/>
        <rFont val="Tahoma"/>
        <family val="2"/>
      </rPr>
      <t xml:space="preserve"> le soutien du FACL.</t>
    </r>
  </si>
  <si>
    <t>6. Nombre total de logements (c.-à-d. le parc de logements actuel).</t>
  </si>
  <si>
    <r>
      <t xml:space="preserve">7. Taux de croissance annuel moyen prévu de l’offre de logements </t>
    </r>
    <r>
      <rPr>
        <b/>
        <sz val="12"/>
        <color rgb="FF000000"/>
        <rFont val="Tahoma"/>
        <family val="2"/>
      </rPr>
      <t>sans</t>
    </r>
    <r>
      <rPr>
        <sz val="12"/>
        <color rgb="FF000000"/>
        <rFont val="Tahoma"/>
        <family val="2"/>
      </rPr>
      <t xml:space="preserve"> le FACL.</t>
    </r>
  </si>
  <si>
    <r>
      <rPr>
        <sz val="12"/>
        <color rgb="FF000000"/>
        <rFont val="Tahoma"/>
      </rPr>
      <t xml:space="preserve">8. Taux de croissance annuel moyen prévu de l’offre de logements </t>
    </r>
    <r>
      <rPr>
        <b/>
        <sz val="12"/>
        <color rgb="FF000000"/>
        <rFont val="Tahoma"/>
      </rPr>
      <t>avec</t>
    </r>
    <r>
      <rPr>
        <sz val="12"/>
        <color rgb="FF000000"/>
        <rFont val="Tahoma"/>
      </rPr>
      <t xml:space="preserve"> le FACL, aussi appelé taux de croissance annuel – </t>
    </r>
    <r>
      <rPr>
        <sz val="12"/>
        <color rgb="FF00B8B0"/>
        <rFont val="Tahoma"/>
      </rPr>
      <t xml:space="preserve"> </t>
    </r>
    <r>
      <rPr>
        <b/>
        <sz val="12"/>
        <color rgb="FF4472C4"/>
        <rFont val="Tahoma"/>
      </rPr>
      <t>La cible minimale doit dépasser 1,1 %</t>
    </r>
  </si>
  <si>
    <r>
      <rPr>
        <sz val="12"/>
        <color rgb="FF000000"/>
        <rFont val="Tahoma"/>
        <family val="2"/>
      </rPr>
      <t xml:space="preserve">9. Augmentation prévue du taux de croissance de l’offre de logements, aussi appelée variation du taux de croissance annuel en pourcentage – </t>
    </r>
    <r>
      <rPr>
        <b/>
        <sz val="12"/>
        <color rgb="FF4472C4"/>
        <rFont val="Tahoma"/>
        <family val="2"/>
      </rPr>
      <t>Cible minimale de 10 %</t>
    </r>
  </si>
  <si>
    <t>Aux fins du programme FACL et de la prime pour le logement abordable, veuillez indiquer comment les logements abordables seront déterminés. Il pourrait s’agir, par exemple, d’une définition locale, d’une définition d’un autre ordre de gouvernement, d’une définition de programme ou d’une combinaison de ces définitions. Bien que cette mesure vise à tenir compte de la gamme de définitions utilisées à l’échelle du pays et à refléter les objectifs des différents programmes, les logements autorisés comptés dans le cadre de la prime pour le logement abordable doivent répondre aux intentions du FACL relativement à la notion du logement abordable et « inférieur au marché ».</t>
  </si>
  <si>
    <t>Section C : initiatives</t>
  </si>
  <si>
    <t>Cette section doit être remplie directement dans le portail de la SCHL.</t>
  </si>
  <si>
    <t>Section D : évaluation des besoins en matière de logement</t>
  </si>
  <si>
    <t>3. Autres renseignements</t>
  </si>
  <si>
    <t>Section E : Historique des délivrances de permis de construire</t>
  </si>
  <si>
    <r>
      <t xml:space="preserve">Résumez le nombre net de nouvelles unités autorisées (colonne D) pour les immeubles résidentiels pendant la période de déclaration prescrite et le </t>
    </r>
    <r>
      <rPr>
        <b/>
        <sz val="12"/>
        <color rgb="FF000000"/>
        <rFont val="Tahoma"/>
        <family val="2"/>
      </rPr>
      <t>nombre connexe de permis délivrés</t>
    </r>
    <r>
      <rPr>
        <sz val="12"/>
        <color rgb="FF000000"/>
        <rFont val="Tahoma"/>
        <family val="2"/>
      </rPr>
      <t xml:space="preserve"> (colonne E) (c.-à-d. le permis de construction/premier permis délivré seulement).</t>
    </r>
  </si>
  <si>
    <t>Nombre d'unités autorisées</t>
  </si>
  <si>
    <t>Nombre connexe de permis délivrés</t>
  </si>
  <si>
    <t>Pour l’exercice se terminant le 31 décembre 2022</t>
  </si>
  <si>
    <t>Pour l’exercice se terminant le 31 décembre 2021</t>
  </si>
  <si>
    <t>Pour l’exercice se terminant le 31 décembre 2020</t>
  </si>
  <si>
    <t>Pour l’exercice se terminant le 31 décembre 2019</t>
  </si>
  <si>
    <t>Pour l’exercice se terminant le 31 décembre 2018</t>
  </si>
  <si>
    <t>Section F : utilisation permise des fonds</t>
  </si>
  <si>
    <r>
      <rPr>
        <b/>
        <sz val="12"/>
        <color rgb="FF000000"/>
        <rFont val="Tahoma"/>
        <family val="2"/>
      </rPr>
      <t xml:space="preserve">À titre d' information seulement. </t>
    </r>
    <r>
      <rPr>
        <sz val="12"/>
        <color rgb="FF000000"/>
        <rFont val="Tahoma"/>
        <family val="2"/>
      </rPr>
      <t xml:space="preserve">À l’aide des exemples fournis par la SCHL dans ses documents de programme publiés, le demandeur estime qu’il pourrait être admissible à un total de </t>
    </r>
    <r>
      <rPr>
        <b/>
        <sz val="12"/>
        <color rgb="FF000000"/>
        <rFont val="Tahoma"/>
        <family val="2"/>
      </rPr>
      <t>$</t>
    </r>
    <r>
      <rPr>
        <sz val="12"/>
        <color rgb="FF000000"/>
        <rFont val="Tahoma"/>
        <family val="2"/>
      </rPr>
      <t xml:space="preserve"> dans le cadre du FACL. </t>
    </r>
  </si>
  <si>
    <t>En se fondant sur cette hypothèse, on estime que le financement du FACL servira aux fins suivantes :</t>
  </si>
  <si>
    <t>Utilisations permises</t>
  </si>
  <si>
    <t>Estimation du demandeur en %</t>
  </si>
  <si>
    <t>Estimation du demandeur en $</t>
  </si>
  <si>
    <r>
      <t xml:space="preserve">Investissements dans les éléments du plan d’action du FACL (inclure les estimations par année de programme) </t>
    </r>
    <r>
      <rPr>
        <b/>
        <sz val="12"/>
        <color rgb="FF000000"/>
        <rFont val="Tahoma"/>
        <family val="2"/>
      </rPr>
      <t>AN1</t>
    </r>
  </si>
  <si>
    <r>
      <t xml:space="preserve">Investissements dans les éléments du plan d’action du FACL (inclure les estimations par année de programme) </t>
    </r>
    <r>
      <rPr>
        <b/>
        <sz val="12"/>
        <color rgb="FF000000"/>
        <rFont val="Tahoma"/>
        <family val="2"/>
      </rPr>
      <t>AN2</t>
    </r>
  </si>
  <si>
    <r>
      <t>Investissements dans les éléments du plan d’action du FACL (inclure les estimations par année de programme)</t>
    </r>
    <r>
      <rPr>
        <b/>
        <sz val="12"/>
        <color rgb="FF000000"/>
        <rFont val="Tahoma"/>
        <family val="2"/>
      </rPr>
      <t xml:space="preserve"> AN3</t>
    </r>
  </si>
  <si>
    <t>Investissements dans le logement abordable</t>
  </si>
  <si>
    <t>Investissements dans les infrastructures liées au logement</t>
  </si>
  <si>
    <t>Investissements dans les infrastructures communautaires qui soutiennent le logement</t>
  </si>
  <si>
    <t>Total</t>
  </si>
  <si>
    <t>Décrivez tous les projets d’immobilisations connus que le financement du FACL pourrait aider à favoriser. Par projet d’immobilisation, on entend un projet d’immobilisation financé en tout ou partie par le financement du FACL.</t>
  </si>
  <si>
    <r>
      <rPr>
        <sz val="12"/>
        <color rgb="FF000000"/>
        <rFont val="Tahoma"/>
      </rPr>
      <t xml:space="preserve">Proposez-vous d’utiliser le financement du FACL pour réaliser un </t>
    </r>
    <r>
      <rPr>
        <i/>
        <sz val="12"/>
        <color rgb="FF000000"/>
        <rFont val="Tahoma"/>
      </rPr>
      <t>projet</t>
    </r>
    <r>
      <rPr>
        <sz val="12"/>
        <color rgb="FF000000"/>
        <rFont val="Tahoma"/>
      </rPr>
      <t>, en partie ou en totalité, sur un</t>
    </r>
    <r>
      <rPr>
        <i/>
        <sz val="12"/>
        <color rgb="FF000000"/>
        <rFont val="Tahoma"/>
      </rPr>
      <t xml:space="preserve"> territoire domanial </t>
    </r>
    <r>
      <rPr>
        <sz val="12"/>
        <color rgb="FF000000"/>
        <rFont val="Tahoma"/>
      </rPr>
      <t xml:space="preserve">(au sens attribué à ces termes dans la </t>
    </r>
    <r>
      <rPr>
        <i/>
        <sz val="12"/>
        <color rgb="FF000000"/>
        <rFont val="Tahoma"/>
      </rPr>
      <t>Loi sur l’évaluation d’impact</t>
    </r>
    <r>
      <rPr>
        <sz val="12"/>
        <color rgb="FF000000"/>
        <rFont val="Tahoma"/>
      </rPr>
      <t>)? Veuillez répondre « oui » ou « non » et si la réponse est « oui », veuillez fournir des détails dans la case ci-dessous.</t>
    </r>
  </si>
  <si>
    <t>Section G : Besoins en matière d’infrastructure</t>
  </si>
  <si>
    <r>
      <rPr>
        <b/>
        <sz val="12"/>
        <color rgb="FF000000"/>
        <rFont val="Tahoma"/>
      </rPr>
      <t>Pour information seulement.</t>
    </r>
    <r>
      <rPr>
        <sz val="12"/>
        <color rgb="FF000000"/>
        <rFont val="Tahoma"/>
      </rPr>
      <t xml:space="preserve"> Afin d’assurer une meilleure harmonisation et une planification intégrée des investissements dans le logement et les infrastructures, la SCHL recueille les renseignements suivants. Le demandeur consent à ce que la SCHL partage ces renseignements et d’autres renseignements concernant sa demande dans le cadre du Fonds pour accélérer la construction de logements avec Infrastructure Canada, d’autres ministères et organismes fédéraux et les gouvernements provinciaux et territoriaux afin de soutenir la coordination. 
</t>
    </r>
  </si>
  <si>
    <t xml:space="preserve">Décrivez comment l’autorité locale veillera à ce que les nouveaux logements offerts s'harmonisent adéquatement avec les plans d'infrastructure locaux ou régionaux, le cas échéant. </t>
  </si>
  <si>
    <t>Décrivez comment l’autorité locale veillera à ce les nouveaux logements offerts soient soutenus en temps opportun par les infrastructures, comme le transports en commun, les conduites d’eau potable et d’eaux usées, ainsi que les parcs et les espaces verts et d’autres aménagements communautaires essentiels.</t>
  </si>
  <si>
    <t>Pour en savoir plus sur la méthode de financement, voir la section 10 du Guide de référence pour la préparation des demandes.</t>
  </si>
  <si>
    <t>Type de demandeur</t>
  </si>
  <si>
    <t>Logements actuels/parc de logements actuel</t>
  </si>
  <si>
    <t>Nombre total prévu de logements qui devraient recevoir un permis de construire sur une période de trois ans sans le FACL</t>
  </si>
  <si>
    <t>Nombre total prévu de logements qui devraient recevoir un permis de construire sur une période de trois ans avec le FACL</t>
  </si>
  <si>
    <t>Calcul de l’admissibilité au financement du FACL</t>
  </si>
  <si>
    <t>Financement de base</t>
  </si>
  <si>
    <t>Sans le FACL</t>
  </si>
  <si>
    <t>Avec FACL</t>
  </si>
  <si>
    <t>Variation nette (logements)</t>
  </si>
  <si>
    <t>Nombre net de logements</t>
  </si>
  <si>
    <t>$/logement</t>
  </si>
  <si>
    <t>$</t>
  </si>
  <si>
    <t>Nombre total prévu de logements qui devraient recevoir un permis de construire sur une période de trois ans</t>
  </si>
  <si>
    <t>Nombre total prévu de logements autorisés</t>
  </si>
  <si>
    <t>Financement complémentaire</t>
  </si>
  <si>
    <t>Type de logement</t>
  </si>
  <si>
    <t>Avec le FACL</t>
  </si>
  <si>
    <t>Variation nette (pourcentage)</t>
  </si>
  <si>
    <t>Maisons individuelles</t>
  </si>
  <si>
    <t>Immeubles collectifs – Transport en commun rapide</t>
  </si>
  <si>
    <t>Immeubles collectifs – Chaînon manquant</t>
  </si>
  <si>
    <t>Immeubles collectifs – Autres</t>
  </si>
  <si>
    <t>Pourcentage prévu de logements abordables qui devraient être autorisés</t>
  </si>
  <si>
    <t>Prime pour le logement abordable</t>
  </si>
  <si>
    <t>net change (units)</t>
  </si>
  <si>
    <t>Variation nette de la part de logements</t>
  </si>
  <si>
    <t>Nombre de logements abordables</t>
  </si>
  <si>
    <t>Logements abordables</t>
  </si>
  <si>
    <t>Total du financement FACL estimé - $</t>
  </si>
  <si>
    <t>Financement admissible total du FACL - $</t>
  </si>
  <si>
    <r>
      <t>Avis juridique et mise en garde</t>
    </r>
    <r>
      <rPr>
        <sz val="11"/>
        <color theme="0"/>
        <rFont val="Tahoma"/>
        <family val="2"/>
      </rPr>
      <t> – Le calcul de la cible de croissance et le calcul de l’admissibilité au FACL sont présentés à des fins d’illustration et d’estimation générales seulement. Tous les montants par logement du financement de base, du financement complémentaire et de la prime pour le logement abordable sont des montants estimatifs qui peuvent aider les demandeurs potentiels à établir un budget. La SCHL peut rajuster ces montants. La souplesse vise à soutenir des cibles et des résultats de croissance de l’offre de logements plus élevés que prévu partout au Canada dans le financement global du programme.</t>
    </r>
  </si>
  <si>
    <t>Conseils :</t>
  </si>
  <si>
    <t>Se reporter au Guide de référence pour la préparation d’une demande</t>
  </si>
  <si>
    <t>Consultez la page 4 de la fiche d’information sur le FACL pour connaître les exigences minimales en matière de documents à fournir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</si>
</sst>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_-* #,##0.00_-;\-* #,##0.00_-;_-* &quot;-&quot;??_-;_-@_-"/>
    <numFmt numFmtId="165" formatCode="_([$$-409]* #,##0.00_);_([$$-409]* \(#,##0.00\);_([$$-409]* &quot;-&quot;??_);_(@_)"/>
    <numFmt numFmtId="166" formatCode="_-* #,##0_-;\-* #,##0_-;_-* &quot;-&quot;??_-;_-@_-"/>
    <numFmt numFmtId="167" formatCode="_(* #,##0_);_(* \(#,##0\);_(* &quot;-&quot;??_);_(@_)"/>
    <numFmt numFmtId="168" formatCode="0\ %"/>
    <numFmt numFmtId="169" formatCode="#\ ##0"/>
    <numFmt numFmtId="170" formatCode="0.00\ %"/>
    <numFmt numFmtId="171" formatCode="_ * #,##0.00_)\ [$$-C0C]_ ;_ * \(#,##0.00\)\ [$$-C0C]_ ;_ * &quot;-&quot;??_)\ [$$-C0C]_ ;_ @_ "/>
    <numFmt numFmtId="172" formatCode="#\ ###\ ##0.00_)\ [$$-C0C]_ ;_ * \(#,##0.00\)\ [$$-C0C]_ ;_ * &quot;-&quot;??_)\ [$$-C0C]_ ;_ @_ "/>
    <numFmt numFmtId="173" formatCode="_ * #,##0_)\ [$$-C0C]_ ;_ * \(#,##0\)\ [$$-C0C]_ ;_ * &quot;-&quot;_)\ [$$-C0C]_ ;_ @_ "/>
    <numFmt numFmtId="174" formatCode="_ * #\ ##0_)\ [$$-C0C]_ ;_ * \(#,##0\)\ [$$-C0C]_ ;_ * &quot;-&quot;_)\ [$$-C0C]_ ;_ @_ "/>
    <numFmt numFmtId="175" formatCode="#\ ###\ ##0_)\ [$$-C0C]_ ;_ * \(#,##0\)\ [$$-C0C]_ ;_ * &quot;-&quot;_)\ [$$-C0C]_ ;_ @_ "/>
    <numFmt numFmtId="176" formatCode="_(* #\ ##0_);_(* \(#,##0\);_(* &quot;-&quot;??_);_(@_)"/>
    <numFmt numFmtId="177" formatCode="0.00\ %\ "/>
  </numFmts>
  <fonts count="46">
    <font>
      <sz val="11"/>
      <color theme="1"/>
      <name val="Calibri"/>
      <family val="2"/>
      <scheme val="minor"/>
    </font>
    <font>
      <sz val="12"/>
      <color theme="1"/>
      <name val="Calibri Light"/>
      <family val="2"/>
      <scheme val="major"/>
    </font>
    <font>
      <sz val="14"/>
      <color theme="1"/>
      <name val="Calibri Light"/>
      <family val="2"/>
      <scheme val="major"/>
    </font>
    <font>
      <b/>
      <sz val="12"/>
      <color theme="1"/>
      <name val="Calibri Light"/>
      <family val="2"/>
      <scheme val="major"/>
    </font>
    <font>
      <b/>
      <sz val="12"/>
      <color rgb="FFFF0000"/>
      <name val="Calibri Light"/>
      <family val="2"/>
      <scheme val="major"/>
    </font>
    <font>
      <u/>
      <sz val="11"/>
      <color theme="10"/>
      <name val="Calibri"/>
      <family val="2"/>
      <scheme val="minor"/>
    </font>
    <font>
      <sz val="12"/>
      <color theme="1"/>
      <name val="Calibri Light"/>
      <family val="2"/>
      <scheme val="major"/>
    </font>
    <font>
      <sz val="12"/>
      <color rgb="FFFF0000"/>
      <name val="Calibri Light"/>
      <family val="2"/>
      <scheme val="major"/>
    </font>
    <font>
      <u/>
      <sz val="11"/>
      <color rgb="FFFFFFFF"/>
      <name val="Calibri"/>
      <family val="2"/>
      <scheme val="minor"/>
    </font>
    <font>
      <sz val="11"/>
      <color theme="1"/>
      <name val="Calibri"/>
      <family val="2"/>
      <scheme val="minor"/>
    </font>
    <font>
      <b/>
      <u/>
      <sz val="11"/>
      <color theme="1"/>
      <name val="Calibri"/>
      <family val="2"/>
      <scheme val="minor"/>
    </font>
    <font>
      <b/>
      <sz val="12"/>
      <color theme="1"/>
      <name val="Tahoma"/>
      <family val="2"/>
    </font>
    <font>
      <sz val="12"/>
      <color theme="1"/>
      <name val="Tahoma"/>
      <family val="2"/>
    </font>
    <font>
      <b/>
      <sz val="12"/>
      <color rgb="FFFF0000"/>
      <name val="Tahoma"/>
      <family val="2"/>
    </font>
    <font>
      <sz val="12"/>
      <color rgb="FF000000"/>
      <name val="Tahoma"/>
      <family val="2"/>
    </font>
    <font>
      <b/>
      <sz val="12"/>
      <color rgb="FF000000"/>
      <name val="Tahoma"/>
      <family val="2"/>
    </font>
    <font>
      <sz val="12"/>
      <color rgb="FF9CADB7"/>
      <name val="Tahoma"/>
      <family val="2"/>
    </font>
    <font>
      <b/>
      <sz val="12"/>
      <color rgb="FFE4ECED"/>
      <name val="Tahoma"/>
      <family val="2"/>
    </font>
    <font>
      <b/>
      <sz val="12"/>
      <color rgb="FF25283D"/>
      <name val="Tahoma"/>
      <family val="2"/>
    </font>
    <font>
      <sz val="12"/>
      <color rgb="FF25283D"/>
      <name val="Tahoma"/>
      <family val="2"/>
    </font>
    <font>
      <sz val="12"/>
      <name val="Tahoma"/>
      <family val="2"/>
    </font>
    <font>
      <b/>
      <sz val="16"/>
      <color rgb="FF9CADB7"/>
      <name val="Tahoma"/>
      <family val="2"/>
    </font>
    <font>
      <b/>
      <sz val="16"/>
      <color rgb="FF25283D"/>
      <name val="Tahoma"/>
      <family val="2"/>
    </font>
    <font>
      <sz val="11"/>
      <color theme="1"/>
      <name val="Arial Nova"/>
      <family val="2"/>
    </font>
    <font>
      <b/>
      <sz val="11"/>
      <color theme="1"/>
      <name val="Tahoma"/>
      <family val="2"/>
    </font>
    <font>
      <sz val="11"/>
      <color theme="1"/>
      <name val="Tahoma"/>
      <family val="2"/>
    </font>
    <font>
      <b/>
      <sz val="11"/>
      <color rgb="FFE4ECED"/>
      <name val="Tahoma"/>
      <family val="2"/>
    </font>
    <font>
      <b/>
      <sz val="11"/>
      <name val="Tahoma"/>
      <family val="2"/>
    </font>
    <font>
      <sz val="10"/>
      <color rgb="FFFF0000"/>
      <name val="Tahoma"/>
      <family val="2"/>
    </font>
    <font>
      <sz val="11"/>
      <name val="Tahoma"/>
      <family val="2"/>
    </font>
    <font>
      <b/>
      <sz val="11"/>
      <color rgb="FF25283D"/>
      <name val="Tahoma"/>
      <family val="2"/>
    </font>
    <font>
      <sz val="9"/>
      <color rgb="FF333333"/>
      <name val="Segoe UI"/>
      <family val="2"/>
    </font>
    <font>
      <b/>
      <sz val="11"/>
      <color theme="0"/>
      <name val="Tahoma"/>
      <family val="2"/>
    </font>
    <font>
      <sz val="11"/>
      <color theme="0"/>
      <name val="Tahoma"/>
      <family val="2"/>
    </font>
    <font>
      <b/>
      <sz val="11"/>
      <color rgb="FF1F0047"/>
      <name val="Tahoma"/>
      <family val="2"/>
    </font>
    <font>
      <vertAlign val="superscript"/>
      <sz val="12"/>
      <color theme="1"/>
      <name val="Tahoma"/>
      <family val="2"/>
    </font>
    <font>
      <sz val="11"/>
      <name val="Calibri"/>
      <family val="2"/>
    </font>
    <font>
      <b/>
      <sz val="12"/>
      <color rgb="FF4472C4"/>
      <name val="Tahoma"/>
      <family val="2"/>
    </font>
    <font>
      <vertAlign val="superscript"/>
      <sz val="12"/>
      <color rgb="FF000000"/>
      <name val="Tahoma"/>
      <family val="2"/>
    </font>
    <font>
      <sz val="12"/>
      <color rgb="FF000000"/>
      <name val="Tahoma"/>
    </font>
    <font>
      <b/>
      <sz val="12"/>
      <color rgb="FF000000"/>
      <name val="Tahoma"/>
    </font>
    <font>
      <sz val="12"/>
      <color rgb="FF00B8B0"/>
      <name val="Tahoma"/>
    </font>
    <font>
      <b/>
      <sz val="12"/>
      <color rgb="FF4472C4"/>
      <name val="Tahoma"/>
    </font>
    <font>
      <sz val="12"/>
      <color theme="1"/>
      <name val="Tahoma"/>
    </font>
    <font>
      <i/>
      <sz val="12"/>
      <color rgb="FF000000"/>
      <name val="Tahoma"/>
    </font>
    <font>
      <b/>
      <i/>
      <sz val="12"/>
      <color rgb="FF00000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rgb="FF1F0047"/>
        <bgColor indexed="64"/>
      </patternFill>
    </fill>
    <fill>
      <patternFill patternType="solid">
        <fgColor rgb="FF9CADB7"/>
        <bgColor indexed="64"/>
      </patternFill>
    </fill>
    <fill>
      <patternFill patternType="solid">
        <fgColor rgb="FFFFE331"/>
        <bgColor indexed="64"/>
      </patternFill>
    </fill>
    <fill>
      <patternFill patternType="solid">
        <fgColor rgb="FFE4ECED"/>
        <bgColor indexed="64"/>
      </patternFill>
    </fill>
    <fill>
      <patternFill patternType="solid">
        <fgColor rgb="FFA884B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E7E6E6"/>
        <bgColor indexed="64"/>
      </patternFill>
    </fill>
    <fill>
      <patternFill patternType="solid">
        <fgColor rgb="FFE2EFDA"/>
        <bgColor indexed="64"/>
      </patternFill>
    </fill>
    <fill>
      <patternFill patternType="solid">
        <fgColor rgb="FFC00000"/>
        <bgColor indexed="64"/>
      </patternFill>
    </fill>
    <fill>
      <patternFill patternType="solid">
        <fgColor rgb="FFD9D9D9"/>
        <bgColor indexed="64"/>
      </patternFill>
    </fill>
    <fill>
      <patternFill patternType="solid">
        <fgColor rgb="FFFFFFFF"/>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indexed="64"/>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style="medium">
        <color rgb="FF1F0047"/>
      </left>
      <right/>
      <top style="medium">
        <color rgb="FF1F0047"/>
      </top>
      <bottom/>
      <diagonal/>
    </border>
    <border>
      <left/>
      <right/>
      <top style="medium">
        <color rgb="FF1F0047"/>
      </top>
      <bottom/>
      <diagonal/>
    </border>
    <border>
      <left/>
      <right style="medium">
        <color rgb="FF1F0047"/>
      </right>
      <top style="medium">
        <color rgb="FF1F0047"/>
      </top>
      <bottom/>
      <diagonal/>
    </border>
    <border>
      <left style="medium">
        <color rgb="FF1F0047"/>
      </left>
      <right/>
      <top/>
      <bottom/>
      <diagonal/>
    </border>
    <border>
      <left/>
      <right style="medium">
        <color rgb="FF1F0047"/>
      </right>
      <top/>
      <bottom/>
      <diagonal/>
    </border>
    <border>
      <left/>
      <right style="medium">
        <color rgb="FF1F0047"/>
      </right>
      <top style="thin">
        <color rgb="FF000000"/>
      </top>
      <bottom style="thin">
        <color rgb="FF000000"/>
      </bottom>
      <diagonal/>
    </border>
    <border>
      <left/>
      <right style="medium">
        <color rgb="FF1F0047"/>
      </right>
      <top style="thin">
        <color indexed="64"/>
      </top>
      <bottom style="thin">
        <color indexed="64"/>
      </bottom>
      <diagonal/>
    </border>
    <border>
      <left style="medium">
        <color rgb="FF1F0047"/>
      </left>
      <right/>
      <top/>
      <bottom style="medium">
        <color rgb="FF1F0047"/>
      </bottom>
      <diagonal/>
    </border>
    <border>
      <left style="thin">
        <color indexed="64"/>
      </left>
      <right style="medium">
        <color rgb="FF1F0047"/>
      </right>
      <top style="thin">
        <color indexed="64"/>
      </top>
      <bottom style="thin">
        <color indexed="64"/>
      </bottom>
      <diagonal/>
    </border>
    <border>
      <left/>
      <right style="medium">
        <color rgb="FF1F0047"/>
      </right>
      <top style="thin">
        <color indexed="64"/>
      </top>
      <bottom/>
      <diagonal/>
    </border>
    <border>
      <left/>
      <right style="medium">
        <color rgb="FF1F0047"/>
      </right>
      <top/>
      <bottom style="thin">
        <color indexed="64"/>
      </bottom>
      <diagonal/>
    </border>
    <border>
      <left/>
      <right/>
      <top/>
      <bottom style="medium">
        <color rgb="FF1F0047"/>
      </bottom>
      <diagonal/>
    </border>
    <border>
      <left/>
      <right style="medium">
        <color rgb="FF1F0047"/>
      </right>
      <top/>
      <bottom style="medium">
        <color rgb="FF1F0047"/>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rgb="FF000000"/>
      </bottom>
      <diagonal/>
    </border>
    <border>
      <left/>
      <right style="medium">
        <color rgb="FF000000"/>
      </right>
      <top style="medium">
        <color rgb="FF000000"/>
      </top>
      <bottom/>
      <diagonal/>
    </border>
    <border>
      <left/>
      <right/>
      <top style="thin">
        <color rgb="FF000000"/>
      </top>
      <bottom style="thin">
        <color rgb="FF000000"/>
      </bottom>
      <diagonal/>
    </border>
    <border>
      <left style="thin">
        <color indexed="64"/>
      </left>
      <right style="thin">
        <color indexed="64"/>
      </right>
      <top/>
      <bottom/>
      <diagonal/>
    </border>
    <border>
      <left style="thin">
        <color indexed="64"/>
      </left>
      <right style="medium">
        <color rgb="FF1F0047"/>
      </right>
      <top/>
      <bottom/>
      <diagonal/>
    </border>
    <border>
      <left/>
      <right/>
      <top style="medium">
        <color rgb="FF000000"/>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medium">
        <color rgb="FF1F0047"/>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medium">
        <color rgb="FF000000"/>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right style="medium">
        <color rgb="FF000000"/>
      </right>
      <top style="thin">
        <color indexed="64"/>
      </top>
      <bottom style="medium">
        <color rgb="FF000000"/>
      </bottom>
      <diagonal/>
    </border>
    <border>
      <left style="thin">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style="medium">
        <color rgb="FF000000"/>
      </right>
      <top/>
      <bottom/>
      <diagonal/>
    </border>
    <border>
      <left/>
      <right style="thin">
        <color indexed="64"/>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medium">
        <color rgb="FF000000"/>
      </bottom>
      <diagonal/>
    </border>
    <border>
      <left style="thin">
        <color rgb="FF000000"/>
      </left>
      <right/>
      <top/>
      <bottom style="medium">
        <color rgb="FF000000"/>
      </bottom>
      <diagonal/>
    </border>
    <border>
      <left style="thin">
        <color indexed="64"/>
      </left>
      <right style="thin">
        <color indexed="64"/>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medium">
        <color rgb="FF000000"/>
      </right>
      <top style="thin">
        <color indexed="64"/>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indexed="64"/>
      </right>
      <top/>
      <bottom style="thin">
        <color indexed="64"/>
      </bottom>
      <diagonal/>
    </border>
    <border>
      <left style="medium">
        <color rgb="FF000000"/>
      </left>
      <right style="medium">
        <color rgb="FF000000"/>
      </right>
      <top style="thin">
        <color indexed="64"/>
      </top>
      <bottom style="medium">
        <color rgb="FF000000"/>
      </bottom>
      <diagonal/>
    </border>
    <border>
      <left/>
      <right style="medium">
        <color rgb="FF000000"/>
      </right>
      <top style="thin">
        <color indexed="64"/>
      </top>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right style="medium">
        <color rgb="FF000000"/>
      </right>
      <top/>
      <bottom style="thin">
        <color indexed="64"/>
      </bottom>
      <diagonal/>
    </border>
    <border>
      <left style="medium">
        <color rgb="FF000000"/>
      </left>
      <right style="medium">
        <color rgb="FF000000"/>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medium">
        <color rgb="FF1F0047"/>
      </right>
      <top/>
      <bottom style="thin">
        <color rgb="FF000000"/>
      </bottom>
      <diagonal/>
    </border>
  </borders>
  <cellStyleXfs count="4">
    <xf numFmtId="0" fontId="0" fillId="0" borderId="0"/>
    <xf numFmtId="0" fontId="5"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75">
    <xf numFmtId="0" fontId="0" fillId="0" borderId="0" xfId="0"/>
    <xf numFmtId="0" fontId="2"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vertical="top"/>
    </xf>
    <xf numFmtId="0" fontId="8" fillId="0" borderId="0" xfId="1" applyFont="1" applyFill="1" applyAlignment="1">
      <alignment horizontal="left" vertical="top"/>
    </xf>
    <xf numFmtId="0" fontId="1" fillId="0" borderId="0" xfId="0" applyFont="1" applyAlignment="1">
      <alignment horizontal="center" vertical="top"/>
    </xf>
    <xf numFmtId="0" fontId="12" fillId="0" borderId="0" xfId="0" applyFont="1" applyAlignment="1">
      <alignment horizontal="left" vertical="top"/>
    </xf>
    <xf numFmtId="0" fontId="12" fillId="0" borderId="4" xfId="0" applyFont="1" applyBorder="1" applyAlignment="1">
      <alignment horizontal="left" vertical="top" wrapText="1"/>
    </xf>
    <xf numFmtId="0" fontId="12" fillId="0" borderId="4" xfId="0" applyFont="1" applyBorder="1"/>
    <xf numFmtId="0" fontId="14" fillId="0" borderId="4" xfId="0" applyFont="1" applyBorder="1"/>
    <xf numFmtId="0" fontId="12" fillId="0" borderId="4" xfId="0" applyFont="1" applyBorder="1" applyAlignment="1">
      <alignment horizontal="left" vertical="top"/>
    </xf>
    <xf numFmtId="0" fontId="12" fillId="2" borderId="1" xfId="0" applyFont="1" applyFill="1" applyBorder="1" applyAlignment="1">
      <alignment horizontal="left" vertical="top" wrapText="1"/>
    </xf>
    <xf numFmtId="0" fontId="12" fillId="2" borderId="1" xfId="0" applyFont="1" applyFill="1" applyBorder="1" applyAlignment="1">
      <alignment horizontal="center"/>
    </xf>
    <xf numFmtId="0" fontId="12" fillId="2" borderId="1" xfId="0" applyFont="1" applyFill="1" applyBorder="1"/>
    <xf numFmtId="0" fontId="11" fillId="0" borderId="1" xfId="0" applyFont="1" applyBorder="1"/>
    <xf numFmtId="1" fontId="12" fillId="6" borderId="1" xfId="0" applyNumberFormat="1" applyFont="1" applyFill="1" applyBorder="1" applyAlignment="1">
      <alignment horizontal="center" vertical="center"/>
    </xf>
    <xf numFmtId="0" fontId="7" fillId="0" borderId="0" xfId="0" applyFont="1" applyAlignment="1">
      <alignment horizontal="left" vertical="top"/>
    </xf>
    <xf numFmtId="0" fontId="19" fillId="7" borderId="0" xfId="0" applyFont="1" applyFill="1" applyAlignment="1">
      <alignment horizontal="left" vertical="top"/>
    </xf>
    <xf numFmtId="0" fontId="12" fillId="7" borderId="0" xfId="0" applyFont="1" applyFill="1" applyAlignment="1">
      <alignment horizontal="left" vertical="top"/>
    </xf>
    <xf numFmtId="0" fontId="17" fillId="3" borderId="11" xfId="0" applyFont="1" applyFill="1" applyBorder="1" applyAlignment="1">
      <alignment horizontal="left" vertical="top"/>
    </xf>
    <xf numFmtId="0" fontId="17" fillId="3" borderId="12" xfId="0" applyFont="1" applyFill="1" applyBorder="1" applyAlignment="1">
      <alignment horizontal="left" vertical="top"/>
    </xf>
    <xf numFmtId="0" fontId="16" fillId="3" borderId="12" xfId="0" applyFont="1" applyFill="1" applyBorder="1" applyAlignment="1">
      <alignment horizontal="left" vertical="top"/>
    </xf>
    <xf numFmtId="0" fontId="16" fillId="3" borderId="13" xfId="0" applyFont="1" applyFill="1" applyBorder="1" applyAlignment="1">
      <alignment horizontal="left" vertical="top"/>
    </xf>
    <xf numFmtId="0" fontId="18" fillId="7" borderId="14" xfId="0" applyFont="1" applyFill="1" applyBorder="1" applyAlignment="1">
      <alignment horizontal="left" vertical="top"/>
    </xf>
    <xf numFmtId="0" fontId="12" fillId="7" borderId="15" xfId="0" applyFont="1" applyFill="1" applyBorder="1" applyAlignment="1">
      <alignment horizontal="left" vertical="top"/>
    </xf>
    <xf numFmtId="0" fontId="12" fillId="0" borderId="14" xfId="0" applyFont="1" applyBorder="1" applyAlignment="1">
      <alignment horizontal="left" vertical="top"/>
    </xf>
    <xf numFmtId="0" fontId="12" fillId="0" borderId="18" xfId="0" applyFont="1" applyBorder="1" applyAlignment="1">
      <alignment horizontal="left" vertical="top"/>
    </xf>
    <xf numFmtId="0" fontId="12" fillId="0" borderId="15" xfId="0" applyFont="1" applyBorder="1" applyAlignment="1">
      <alignment horizontal="left" vertical="top"/>
    </xf>
    <xf numFmtId="3" fontId="12" fillId="6"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xf numFmtId="0" fontId="11" fillId="4" borderId="17" xfId="0" applyFont="1" applyFill="1" applyBorder="1" applyAlignment="1">
      <alignment horizontal="center" vertical="center"/>
    </xf>
    <xf numFmtId="0" fontId="12" fillId="2" borderId="19" xfId="0" applyFont="1" applyFill="1" applyBorder="1" applyAlignment="1">
      <alignment horizontal="center"/>
    </xf>
    <xf numFmtId="1" fontId="12" fillId="6" borderId="19" xfId="0" applyNumberFormat="1" applyFont="1" applyFill="1" applyBorder="1" applyAlignment="1">
      <alignment horizontal="center" vertical="center"/>
    </xf>
    <xf numFmtId="0" fontId="12" fillId="2" borderId="19" xfId="0" applyFont="1" applyFill="1" applyBorder="1" applyAlignment="1">
      <alignment horizontal="center" vertical="top"/>
    </xf>
    <xf numFmtId="165" fontId="11" fillId="4" borderId="19" xfId="0" applyNumberFormat="1" applyFont="1" applyFill="1" applyBorder="1" applyAlignment="1">
      <alignment horizontal="center" vertical="center"/>
    </xf>
    <xf numFmtId="0" fontId="17" fillId="3" borderId="27" xfId="0" applyFont="1" applyFill="1" applyBorder="1" applyAlignment="1">
      <alignment horizontal="left" vertical="top"/>
    </xf>
    <xf numFmtId="0" fontId="17" fillId="3" borderId="36" xfId="0" applyFont="1" applyFill="1" applyBorder="1" applyAlignment="1">
      <alignment horizontal="left" vertical="top"/>
    </xf>
    <xf numFmtId="0" fontId="16" fillId="3" borderId="36" xfId="0" applyFont="1" applyFill="1" applyBorder="1" applyAlignment="1">
      <alignment horizontal="left" vertical="top"/>
    </xf>
    <xf numFmtId="0" fontId="16" fillId="3" borderId="32" xfId="0" applyFont="1" applyFill="1" applyBorder="1" applyAlignment="1">
      <alignment horizontal="left" vertical="top"/>
    </xf>
    <xf numFmtId="0" fontId="18" fillId="7" borderId="24" xfId="0" applyFont="1" applyFill="1" applyBorder="1" applyAlignment="1">
      <alignment horizontal="left" vertical="top"/>
    </xf>
    <xf numFmtId="0" fontId="12" fillId="7" borderId="25" xfId="0" applyFont="1" applyFill="1" applyBorder="1" applyAlignment="1">
      <alignment horizontal="left" vertical="top"/>
    </xf>
    <xf numFmtId="0" fontId="1" fillId="3" borderId="0" xfId="0" applyFont="1" applyFill="1" applyAlignment="1">
      <alignment horizontal="left" vertical="top"/>
    </xf>
    <xf numFmtId="0" fontId="2" fillId="3" borderId="0" xfId="0" applyFont="1" applyFill="1" applyAlignment="1">
      <alignment horizontal="left" vertical="top"/>
    </xf>
    <xf numFmtId="0" fontId="12" fillId="0" borderId="5" xfId="0" applyFont="1" applyBorder="1" applyAlignment="1">
      <alignment horizontal="left" vertical="top" wrapText="1"/>
    </xf>
    <xf numFmtId="0" fontId="12" fillId="0" borderId="39" xfId="0" applyFont="1" applyBorder="1" applyAlignment="1">
      <alignment horizontal="left" vertical="top"/>
    </xf>
    <xf numFmtId="0" fontId="12" fillId="6" borderId="41" xfId="0" applyFont="1" applyFill="1" applyBorder="1" applyAlignment="1">
      <alignment horizontal="center" vertical="center"/>
    </xf>
    <xf numFmtId="0" fontId="12" fillId="0" borderId="24" xfId="0" applyFont="1" applyBorder="1" applyAlignment="1">
      <alignment vertical="top"/>
    </xf>
    <xf numFmtId="0" fontId="12" fillId="6" borderId="37" xfId="0" applyFont="1" applyFill="1" applyBorder="1" applyAlignment="1">
      <alignment horizontal="center" vertical="center"/>
    </xf>
    <xf numFmtId="0" fontId="12" fillId="6" borderId="43" xfId="0" applyFont="1" applyFill="1" applyBorder="1" applyAlignment="1">
      <alignment horizontal="center" vertical="center"/>
    </xf>
    <xf numFmtId="0" fontId="12" fillId="0" borderId="26" xfId="0" applyFont="1" applyBorder="1" applyAlignment="1">
      <alignment vertical="top"/>
    </xf>
    <xf numFmtId="0" fontId="12" fillId="0" borderId="44" xfId="0" applyFont="1" applyBorder="1" applyAlignment="1">
      <alignment horizontal="left" vertical="top" wrapText="1"/>
    </xf>
    <xf numFmtId="0" fontId="12" fillId="0" borderId="38" xfId="0" applyFont="1" applyBorder="1" applyAlignment="1">
      <alignment horizontal="left" vertical="top" wrapText="1"/>
    </xf>
    <xf numFmtId="0" fontId="1" fillId="0" borderId="14" xfId="0" applyFont="1" applyBorder="1" applyAlignment="1">
      <alignment horizontal="left" vertical="top"/>
    </xf>
    <xf numFmtId="0" fontId="12" fillId="6" borderId="25" xfId="0" applyFont="1" applyFill="1" applyBorder="1" applyAlignment="1">
      <alignment horizontal="center" vertical="center"/>
    </xf>
    <xf numFmtId="0" fontId="31" fillId="14" borderId="0" xfId="0" applyFont="1" applyFill="1"/>
    <xf numFmtId="0" fontId="26" fillId="3" borderId="92" xfId="0" applyFont="1" applyFill="1" applyBorder="1" applyAlignment="1">
      <alignment wrapText="1"/>
    </xf>
    <xf numFmtId="0" fontId="25" fillId="0" borderId="0" xfId="0" applyFont="1"/>
    <xf numFmtId="0" fontId="24" fillId="0" borderId="93" xfId="0" applyFont="1" applyBorder="1" applyAlignment="1">
      <alignment vertical="top" wrapText="1"/>
    </xf>
    <xf numFmtId="166" fontId="24" fillId="7" borderId="62" xfId="0" applyNumberFormat="1" applyFont="1" applyFill="1" applyBorder="1" applyAlignment="1">
      <alignment horizontal="center" vertical="center"/>
    </xf>
    <xf numFmtId="0" fontId="23" fillId="0" borderId="0" xfId="0" applyFont="1"/>
    <xf numFmtId="166" fontId="23" fillId="0" borderId="0" xfId="0" applyNumberFormat="1" applyFont="1"/>
    <xf numFmtId="0" fontId="24" fillId="0" borderId="58" xfId="0" applyFont="1" applyBorder="1" applyAlignment="1">
      <alignment wrapText="1"/>
    </xf>
    <xf numFmtId="167" fontId="25" fillId="6" borderId="90" xfId="0" applyNumberFormat="1" applyFont="1" applyFill="1" applyBorder="1" applyAlignment="1">
      <alignment horizontal="center" vertical="center"/>
    </xf>
    <xf numFmtId="166" fontId="25" fillId="0" borderId="0" xfId="2" applyNumberFormat="1" applyFont="1" applyProtection="1"/>
    <xf numFmtId="0" fontId="24" fillId="0" borderId="63" xfId="0" applyFont="1" applyBorder="1" applyAlignment="1">
      <alignment wrapText="1"/>
    </xf>
    <xf numFmtId="167" fontId="25" fillId="6" borderId="91" xfId="0" applyNumberFormat="1" applyFont="1" applyFill="1" applyBorder="1" applyAlignment="1">
      <alignment horizontal="center" vertical="center"/>
    </xf>
    <xf numFmtId="0" fontId="25" fillId="0" borderId="0" xfId="2" applyNumberFormat="1" applyFont="1" applyProtection="1"/>
    <xf numFmtId="0" fontId="24" fillId="13" borderId="29" xfId="0" applyFont="1" applyFill="1" applyBorder="1" applyAlignment="1">
      <alignment vertical="center" wrapText="1"/>
    </xf>
    <xf numFmtId="0" fontId="24" fillId="13" borderId="69"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75" xfId="0" applyFont="1" applyFill="1" applyBorder="1" applyAlignment="1">
      <alignment vertical="center" wrapText="1"/>
    </xf>
    <xf numFmtId="166" fontId="24" fillId="13" borderId="52" xfId="2" applyNumberFormat="1" applyFont="1" applyFill="1" applyBorder="1" applyAlignment="1" applyProtection="1">
      <alignment horizontal="center" vertical="center"/>
    </xf>
    <xf numFmtId="0" fontId="0" fillId="0" borderId="0" xfId="0" applyAlignment="1">
      <alignment horizontal="center"/>
    </xf>
    <xf numFmtId="0" fontId="25" fillId="9" borderId="66" xfId="0" applyFont="1" applyFill="1" applyBorder="1" applyAlignment="1">
      <alignment vertical="center" wrapText="1"/>
    </xf>
    <xf numFmtId="166" fontId="25" fillId="6" borderId="67" xfId="2" applyNumberFormat="1" applyFont="1" applyFill="1" applyBorder="1" applyAlignment="1" applyProtection="1">
      <alignment vertical="center" wrapText="1"/>
    </xf>
    <xf numFmtId="167" fontId="24" fillId="6" borderId="68" xfId="0" applyNumberFormat="1" applyFont="1" applyFill="1" applyBorder="1" applyAlignment="1">
      <alignment vertical="center" wrapText="1"/>
    </xf>
    <xf numFmtId="0" fontId="24" fillId="0" borderId="54" xfId="0" applyFont="1" applyBorder="1" applyAlignment="1">
      <alignment vertical="center" wrapText="1"/>
    </xf>
    <xf numFmtId="167" fontId="24" fillId="6" borderId="60" xfId="0" applyNumberFormat="1" applyFont="1" applyFill="1" applyBorder="1" applyAlignment="1">
      <alignment vertical="center" wrapText="1"/>
    </xf>
    <xf numFmtId="0" fontId="25" fillId="0" borderId="0" xfId="0" applyFont="1" applyAlignment="1">
      <alignment wrapText="1"/>
    </xf>
    <xf numFmtId="0" fontId="24" fillId="13" borderId="24" xfId="0" applyFont="1" applyFill="1" applyBorder="1" applyAlignment="1">
      <alignment vertical="center" wrapText="1"/>
    </xf>
    <xf numFmtId="0" fontId="24" fillId="13" borderId="46" xfId="0" applyFont="1" applyFill="1" applyBorder="1" applyAlignment="1">
      <alignment horizontal="center" vertical="center" wrapText="1"/>
    </xf>
    <xf numFmtId="0" fontId="24" fillId="13" borderId="77" xfId="0" applyFont="1" applyFill="1" applyBorder="1" applyAlignment="1">
      <alignment horizontal="center" vertical="center" wrapText="1"/>
    </xf>
    <xf numFmtId="0" fontId="24" fillId="8" borderId="98" xfId="0" applyFont="1" applyFill="1" applyBorder="1" applyAlignment="1">
      <alignment horizontal="center" vertical="center" wrapText="1"/>
    </xf>
    <xf numFmtId="166" fontId="24" fillId="13" borderId="34" xfId="2" applyNumberFormat="1" applyFont="1" applyFill="1" applyBorder="1" applyAlignment="1" applyProtection="1">
      <alignment horizontal="center" vertical="center"/>
    </xf>
    <xf numFmtId="0" fontId="25" fillId="9" borderId="55" xfId="0" applyFont="1" applyFill="1" applyBorder="1" applyAlignment="1">
      <alignment vertical="center" wrapText="1"/>
    </xf>
    <xf numFmtId="166" fontId="25" fillId="6" borderId="83" xfId="0" applyNumberFormat="1" applyFont="1" applyFill="1" applyBorder="1" applyAlignment="1">
      <alignment vertical="center"/>
    </xf>
    <xf numFmtId="167" fontId="24" fillId="6" borderId="62" xfId="0" applyNumberFormat="1" applyFont="1" applyFill="1" applyBorder="1" applyAlignment="1">
      <alignment vertical="center" wrapText="1"/>
    </xf>
    <xf numFmtId="9" fontId="25" fillId="9" borderId="43" xfId="3" applyFont="1" applyFill="1" applyBorder="1" applyAlignment="1" applyProtection="1">
      <alignment wrapText="1"/>
    </xf>
    <xf numFmtId="0" fontId="25" fillId="0" borderId="55" xfId="0" applyFont="1" applyBorder="1" applyAlignment="1">
      <alignment vertical="center" wrapText="1"/>
    </xf>
    <xf numFmtId="167" fontId="25" fillId="6" borderId="61" xfId="0" applyNumberFormat="1" applyFont="1" applyFill="1" applyBorder="1" applyAlignment="1">
      <alignment vertical="center" wrapText="1"/>
    </xf>
    <xf numFmtId="0" fontId="25" fillId="9" borderId="58" xfId="0" applyFont="1" applyFill="1" applyBorder="1" applyAlignment="1">
      <alignment vertical="center" wrapText="1"/>
    </xf>
    <xf numFmtId="166" fontId="25" fillId="6" borderId="1" xfId="0" applyNumberFormat="1" applyFont="1" applyFill="1" applyBorder="1" applyAlignment="1">
      <alignment vertical="center"/>
    </xf>
    <xf numFmtId="167" fontId="24" fillId="6" borderId="57" xfId="0" applyNumberFormat="1" applyFont="1" applyFill="1" applyBorder="1" applyAlignment="1">
      <alignment vertical="center" wrapText="1"/>
    </xf>
    <xf numFmtId="0" fontId="25" fillId="0" borderId="58" xfId="0" applyFont="1" applyBorder="1" applyAlignment="1">
      <alignment vertical="center" wrapText="1"/>
    </xf>
    <xf numFmtId="167" fontId="25" fillId="6" borderId="10" xfId="0" applyNumberFormat="1" applyFont="1" applyFill="1" applyBorder="1" applyAlignment="1">
      <alignment vertical="center" wrapText="1"/>
    </xf>
    <xf numFmtId="0" fontId="25" fillId="9" borderId="63" xfId="0" applyFont="1" applyFill="1" applyBorder="1" applyAlignment="1">
      <alignment vertical="center" wrapText="1"/>
    </xf>
    <xf numFmtId="166" fontId="25" fillId="6" borderId="64" xfId="0" applyNumberFormat="1" applyFont="1" applyFill="1" applyBorder="1" applyAlignment="1">
      <alignment vertical="center"/>
    </xf>
    <xf numFmtId="167" fontId="24" fillId="6" borderId="65" xfId="0" applyNumberFormat="1" applyFont="1" applyFill="1" applyBorder="1" applyAlignment="1">
      <alignment vertical="center" wrapText="1"/>
    </xf>
    <xf numFmtId="0" fontId="25" fillId="0" borderId="63" xfId="0" applyFont="1" applyBorder="1" applyAlignment="1">
      <alignment vertical="center" wrapText="1"/>
    </xf>
    <xf numFmtId="167" fontId="25" fillId="6" borderId="81" xfId="0" applyNumberFormat="1" applyFont="1" applyFill="1" applyBorder="1" applyAlignment="1">
      <alignment vertical="center" wrapText="1"/>
    </xf>
    <xf numFmtId="0" fontId="24" fillId="0" borderId="26" xfId="0" applyFont="1" applyBorder="1" applyAlignment="1">
      <alignment vertical="center" wrapText="1"/>
    </xf>
    <xf numFmtId="167" fontId="24" fillId="6" borderId="82" xfId="0" applyNumberFormat="1" applyFont="1" applyFill="1" applyBorder="1" applyAlignment="1">
      <alignment vertical="center"/>
    </xf>
    <xf numFmtId="167" fontId="24" fillId="6" borderId="79" xfId="0" applyNumberFormat="1" applyFont="1" applyFill="1" applyBorder="1" applyAlignment="1">
      <alignment vertical="center"/>
    </xf>
    <xf numFmtId="167" fontId="24" fillId="6" borderId="80" xfId="0" applyNumberFormat="1" applyFont="1" applyFill="1" applyBorder="1" applyAlignment="1">
      <alignment vertical="center"/>
    </xf>
    <xf numFmtId="167" fontId="24" fillId="8" borderId="45" xfId="0" applyNumberFormat="1" applyFont="1" applyFill="1" applyBorder="1"/>
    <xf numFmtId="0" fontId="24" fillId="0" borderId="26" xfId="0" applyFont="1" applyBorder="1" applyAlignment="1">
      <alignment horizontal="left" vertical="center" wrapText="1"/>
    </xf>
    <xf numFmtId="167" fontId="24" fillId="6" borderId="78" xfId="0" applyNumberFormat="1" applyFont="1" applyFill="1" applyBorder="1" applyAlignment="1">
      <alignment vertical="center"/>
    </xf>
    <xf numFmtId="166" fontId="24" fillId="6" borderId="79" xfId="2" applyNumberFormat="1" applyFont="1" applyFill="1" applyBorder="1" applyAlignment="1" applyProtection="1">
      <alignment vertical="center"/>
    </xf>
    <xf numFmtId="0" fontId="28" fillId="0" borderId="0" xfId="0" applyFont="1"/>
    <xf numFmtId="0" fontId="26" fillId="3" borderId="85" xfId="0" applyFont="1" applyFill="1" applyBorder="1" applyAlignment="1">
      <alignment vertical="center" wrapText="1"/>
    </xf>
    <xf numFmtId="9" fontId="24" fillId="13" borderId="69" xfId="0" applyNumberFormat="1" applyFont="1" applyFill="1" applyBorder="1" applyAlignment="1">
      <alignment horizontal="center" vertical="center" wrapText="1"/>
    </xf>
    <xf numFmtId="0" fontId="24" fillId="8" borderId="95" xfId="0" applyFont="1" applyFill="1" applyBorder="1" applyAlignment="1">
      <alignment horizontal="center" vertical="center" wrapText="1"/>
    </xf>
    <xf numFmtId="0" fontId="24" fillId="13" borderId="89" xfId="0" applyFont="1" applyFill="1" applyBorder="1" applyAlignment="1">
      <alignment vertical="center" wrapText="1"/>
    </xf>
    <xf numFmtId="166" fontId="24" fillId="13" borderId="42" xfId="2" applyNumberFormat="1" applyFont="1" applyFill="1" applyBorder="1" applyAlignment="1" applyProtection="1">
      <alignment horizontal="center" vertical="center" wrapText="1"/>
    </xf>
    <xf numFmtId="166" fontId="24" fillId="13" borderId="42" xfId="2" applyNumberFormat="1" applyFont="1" applyFill="1" applyBorder="1" applyAlignment="1" applyProtection="1">
      <alignment horizontal="center" vertical="center"/>
    </xf>
    <xf numFmtId="0" fontId="25" fillId="0" borderId="56" xfId="0" applyFont="1" applyBorder="1" applyAlignment="1">
      <alignment vertical="center" wrapText="1"/>
    </xf>
    <xf numFmtId="166" fontId="25" fillId="6" borderId="10" xfId="0" applyNumberFormat="1" applyFont="1" applyFill="1" applyBorder="1" applyAlignment="1">
      <alignment horizontal="center" vertical="center" wrapText="1"/>
    </xf>
    <xf numFmtId="0" fontId="24" fillId="6" borderId="57" xfId="0" applyFont="1" applyFill="1" applyBorder="1" applyAlignment="1">
      <alignment horizontal="center" vertical="center" wrapText="1"/>
    </xf>
    <xf numFmtId="167" fontId="24" fillId="11" borderId="32" xfId="0" applyNumberFormat="1" applyFont="1" applyFill="1" applyBorder="1" applyAlignment="1">
      <alignment horizontal="center" wrapText="1"/>
    </xf>
    <xf numFmtId="0" fontId="24" fillId="0" borderId="59" xfId="0" applyFont="1" applyBorder="1" applyAlignment="1">
      <alignment vertical="center" wrapText="1"/>
    </xf>
    <xf numFmtId="164" fontId="29" fillId="10" borderId="30" xfId="0" applyNumberFormat="1" applyFont="1" applyFill="1" applyBorder="1" applyAlignment="1">
      <alignment wrapText="1"/>
    </xf>
    <xf numFmtId="0" fontId="25" fillId="0" borderId="0" xfId="0" applyFont="1" applyAlignment="1">
      <alignment vertical="center"/>
    </xf>
    <xf numFmtId="166" fontId="25" fillId="0" borderId="0" xfId="0" applyNumberFormat="1" applyFont="1" applyAlignment="1">
      <alignment vertical="center"/>
    </xf>
    <xf numFmtId="0" fontId="25" fillId="0" borderId="92" xfId="0" applyFont="1" applyBorder="1"/>
    <xf numFmtId="166" fontId="24" fillId="0" borderId="0" xfId="2" applyNumberFormat="1" applyFont="1" applyFill="1" applyProtection="1"/>
    <xf numFmtId="0" fontId="34" fillId="5" borderId="92" xfId="0" applyFont="1" applyFill="1" applyBorder="1" applyAlignment="1">
      <alignment vertical="center"/>
    </xf>
    <xf numFmtId="1" fontId="25" fillId="0" borderId="0" xfId="0" applyNumberFormat="1" applyFont="1"/>
    <xf numFmtId="0" fontId="26" fillId="3" borderId="74"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6" fillId="3" borderId="30" xfId="0" applyFont="1" applyFill="1" applyBorder="1" applyAlignment="1">
      <alignment wrapText="1"/>
    </xf>
    <xf numFmtId="166" fontId="18" fillId="5" borderId="49" xfId="2" applyNumberFormat="1" applyFont="1" applyFill="1" applyBorder="1" applyAlignment="1" applyProtection="1">
      <alignment vertical="center"/>
    </xf>
    <xf numFmtId="166" fontId="18" fillId="5" borderId="50" xfId="2" applyNumberFormat="1" applyFont="1" applyFill="1" applyBorder="1" applyAlignment="1" applyProtection="1">
      <alignment vertical="center"/>
    </xf>
    <xf numFmtId="166" fontId="17" fillId="3" borderId="47" xfId="2" applyNumberFormat="1" applyFont="1" applyFill="1" applyBorder="1" applyAlignment="1" applyProtection="1">
      <alignment vertical="center"/>
    </xf>
    <xf numFmtId="166" fontId="17" fillId="3" borderId="48" xfId="2" applyNumberFormat="1" applyFont="1" applyFill="1" applyBorder="1" applyAlignment="1" applyProtection="1">
      <alignment vertical="center"/>
    </xf>
    <xf numFmtId="0" fontId="30" fillId="6" borderId="94" xfId="0" applyFont="1" applyFill="1" applyBorder="1" applyAlignment="1">
      <alignment vertical="center" wrapText="1"/>
    </xf>
    <xf numFmtId="169" fontId="12" fillId="6" borderId="17" xfId="0" applyNumberFormat="1" applyFont="1" applyFill="1" applyBorder="1" applyAlignment="1">
      <alignment horizontal="center" vertical="center"/>
    </xf>
    <xf numFmtId="170" fontId="11" fillId="4" borderId="17" xfId="0" applyNumberFormat="1" applyFont="1" applyFill="1" applyBorder="1" applyAlignment="1">
      <alignment horizontal="center" vertical="center"/>
    </xf>
    <xf numFmtId="171" fontId="12" fillId="6" borderId="19" xfId="0" applyNumberFormat="1" applyFont="1" applyFill="1" applyBorder="1" applyAlignment="1">
      <alignment horizontal="center" vertical="center"/>
    </xf>
    <xf numFmtId="172" fontId="12" fillId="6" borderId="19" xfId="0" applyNumberFormat="1" applyFont="1" applyFill="1" applyBorder="1" applyAlignment="1">
      <alignment horizontal="right" vertical="center"/>
    </xf>
    <xf numFmtId="0" fontId="12" fillId="0" borderId="1" xfId="0" applyFont="1" applyBorder="1" applyAlignment="1">
      <alignment wrapText="1"/>
    </xf>
    <xf numFmtId="166" fontId="24" fillId="13" borderId="52" xfId="2" applyNumberFormat="1" applyFont="1" applyFill="1" applyBorder="1" applyAlignment="1" applyProtection="1">
      <alignment horizontal="center" vertical="center" wrapText="1"/>
    </xf>
    <xf numFmtId="166" fontId="24" fillId="13" borderId="34" xfId="2" applyNumberFormat="1" applyFont="1" applyFill="1" applyBorder="1" applyAlignment="1" applyProtection="1">
      <alignment horizontal="center" vertical="center" wrapText="1"/>
    </xf>
    <xf numFmtId="0" fontId="30" fillId="6" borderId="99" xfId="0" applyFont="1" applyFill="1" applyBorder="1" applyAlignment="1">
      <alignment vertical="center" wrapText="1"/>
    </xf>
    <xf numFmtId="168" fontId="24" fillId="6" borderId="81" xfId="3" applyNumberFormat="1" applyFont="1" applyFill="1" applyBorder="1" applyAlignment="1" applyProtection="1">
      <alignment vertical="center" wrapText="1"/>
    </xf>
    <xf numFmtId="168" fontId="24" fillId="6" borderId="65" xfId="3" applyNumberFormat="1" applyFont="1" applyFill="1" applyBorder="1" applyAlignment="1" applyProtection="1">
      <alignment vertical="center" wrapText="1"/>
    </xf>
    <xf numFmtId="173" fontId="24" fillId="6" borderId="57" xfId="2" applyNumberFormat="1" applyFont="1" applyFill="1" applyBorder="1" applyAlignment="1" applyProtection="1">
      <alignment vertical="center"/>
    </xf>
    <xf numFmtId="173" fontId="24" fillId="6" borderId="62" xfId="2" applyNumberFormat="1" applyFont="1" applyFill="1" applyBorder="1" applyAlignment="1" applyProtection="1">
      <alignment vertical="center"/>
    </xf>
    <xf numFmtId="174" fontId="24" fillId="6" borderId="60" xfId="0" applyNumberFormat="1" applyFont="1" applyFill="1" applyBorder="1" applyAlignment="1">
      <alignment vertical="center" wrapText="1"/>
    </xf>
    <xf numFmtId="174" fontId="25" fillId="6" borderId="10" xfId="0" applyNumberFormat="1" applyFont="1" applyFill="1" applyBorder="1" applyAlignment="1">
      <alignment vertical="center" wrapText="1"/>
    </xf>
    <xf numFmtId="174" fontId="25" fillId="6" borderId="81" xfId="0" applyNumberFormat="1" applyFont="1" applyFill="1" applyBorder="1" applyAlignment="1">
      <alignment vertical="center" wrapText="1"/>
    </xf>
    <xf numFmtId="174" fontId="17" fillId="3" borderId="8" xfId="2" applyNumberFormat="1" applyFont="1" applyFill="1" applyBorder="1" applyAlignment="1" applyProtection="1">
      <alignment horizontal="right" vertical="center"/>
    </xf>
    <xf numFmtId="175" fontId="18" fillId="5" borderId="51" xfId="2" applyNumberFormat="1" applyFont="1" applyFill="1" applyBorder="1" applyAlignment="1" applyProtection="1">
      <alignment horizontal="right" vertical="center"/>
    </xf>
    <xf numFmtId="175" fontId="24" fillId="6" borderId="65" xfId="2" applyNumberFormat="1" applyFont="1" applyFill="1" applyBorder="1" applyAlignment="1" applyProtection="1">
      <alignment vertical="center"/>
    </xf>
    <xf numFmtId="175" fontId="24" fillId="6" borderId="80" xfId="0" applyNumberFormat="1" applyFont="1" applyFill="1" applyBorder="1" applyAlignment="1">
      <alignment vertical="center"/>
    </xf>
    <xf numFmtId="175" fontId="24" fillId="6" borderId="7" xfId="2" applyNumberFormat="1" applyFont="1" applyFill="1" applyBorder="1" applyAlignment="1" applyProtection="1">
      <alignment vertical="center"/>
    </xf>
    <xf numFmtId="176" fontId="25" fillId="6" borderId="90" xfId="0" applyNumberFormat="1" applyFont="1" applyFill="1" applyBorder="1" applyAlignment="1">
      <alignment horizontal="center" vertical="center"/>
    </xf>
    <xf numFmtId="177" fontId="12" fillId="6" borderId="17" xfId="0" applyNumberFormat="1" applyFont="1" applyFill="1" applyBorder="1" applyAlignment="1">
      <alignment horizontal="center" vertical="center"/>
    </xf>
    <xf numFmtId="172" fontId="12" fillId="4" borderId="19" xfId="0" applyNumberFormat="1" applyFont="1" applyFill="1" applyBorder="1" applyAlignment="1">
      <alignment horizontal="right" vertical="center"/>
    </xf>
    <xf numFmtId="170" fontId="11" fillId="4" borderId="1" xfId="0" applyNumberFormat="1" applyFont="1" applyFill="1" applyBorder="1" applyAlignment="1">
      <alignment horizontal="center" vertical="center"/>
    </xf>
    <xf numFmtId="170" fontId="20" fillId="4" borderId="1" xfId="0" applyNumberFormat="1" applyFont="1" applyFill="1" applyBorder="1" applyAlignment="1">
      <alignment horizontal="center" vertical="center"/>
    </xf>
    <xf numFmtId="0" fontId="12" fillId="0" borderId="14" xfId="0" applyFont="1" applyBorder="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8"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43" fontId="12" fillId="0" borderId="14" xfId="0" applyNumberFormat="1" applyFont="1" applyBorder="1" applyAlignment="1">
      <alignment vertical="top"/>
    </xf>
    <xf numFmtId="43" fontId="12" fillId="0" borderId="0" xfId="0" applyNumberFormat="1" applyFont="1" applyAlignment="1">
      <alignment vertical="top"/>
    </xf>
    <xf numFmtId="43" fontId="12" fillId="0" borderId="15" xfId="0" applyNumberFormat="1" applyFont="1" applyBorder="1" applyAlignment="1">
      <alignment vertical="top"/>
    </xf>
    <xf numFmtId="0" fontId="12" fillId="0" borderId="9" xfId="0" applyFont="1" applyBorder="1" applyAlignment="1">
      <alignment vertical="top"/>
    </xf>
    <xf numFmtId="0" fontId="12" fillId="0" borderId="20" xfId="0" applyFont="1" applyBorder="1" applyAlignment="1">
      <alignment vertical="top"/>
    </xf>
    <xf numFmtId="0" fontId="13" fillId="0" borderId="0" xfId="0" applyFont="1"/>
    <xf numFmtId="0" fontId="13" fillId="0" borderId="15" xfId="0" applyFont="1" applyBorder="1"/>
    <xf numFmtId="0" fontId="12" fillId="0" borderId="6" xfId="0" applyFont="1" applyBorder="1" applyAlignment="1">
      <alignment vertical="top"/>
    </xf>
    <xf numFmtId="0" fontId="12" fillId="0" borderId="5" xfId="0" applyFont="1" applyBorder="1" applyAlignment="1">
      <alignment vertical="top"/>
    </xf>
    <xf numFmtId="0" fontId="12" fillId="0" borderId="2" xfId="0" applyFont="1" applyBorder="1"/>
    <xf numFmtId="0" fontId="12" fillId="0" borderId="10" xfId="0" applyFont="1" applyBorder="1"/>
    <xf numFmtId="0" fontId="11" fillId="0" borderId="10" xfId="0" applyFont="1" applyBorder="1"/>
    <xf numFmtId="0" fontId="11" fillId="0" borderId="2" xfId="0" applyFont="1" applyBorder="1"/>
    <xf numFmtId="0" fontId="14" fillId="0" borderId="6" xfId="0" applyFont="1" applyBorder="1" applyAlignment="1">
      <alignment vertical="center"/>
    </xf>
    <xf numFmtId="0" fontId="14" fillId="0" borderId="5" xfId="0" applyFont="1" applyBorder="1" applyAlignment="1">
      <alignment vertical="center"/>
    </xf>
    <xf numFmtId="0" fontId="14" fillId="0" borderId="5" xfId="0" applyFont="1" applyBorder="1"/>
    <xf numFmtId="0" fontId="12" fillId="0" borderId="6" xfId="0" applyFont="1" applyBorder="1"/>
    <xf numFmtId="0" fontId="12" fillId="0" borderId="5" xfId="0" applyFont="1" applyBorder="1"/>
    <xf numFmtId="0" fontId="15" fillId="0" borderId="0" xfId="0" applyFont="1"/>
    <xf numFmtId="3" fontId="14" fillId="6" borderId="19" xfId="0" applyNumberFormat="1" applyFont="1" applyFill="1" applyBorder="1" applyAlignment="1">
      <alignment horizontal="center" vertical="center"/>
    </xf>
    <xf numFmtId="0" fontId="14" fillId="0" borderId="1" xfId="0" applyFont="1" applyBorder="1"/>
    <xf numFmtId="0" fontId="14" fillId="2" borderId="1" xfId="0" applyFont="1" applyFill="1" applyBorder="1" applyAlignment="1">
      <alignment horizontal="center" vertical="top" wrapText="1"/>
    </xf>
    <xf numFmtId="0" fontId="14" fillId="0" borderId="1" xfId="0" applyFont="1" applyBorder="1" applyAlignment="1">
      <alignment wrapText="1"/>
    </xf>
    <xf numFmtId="49" fontId="12" fillId="6" borderId="45" xfId="0" applyNumberFormat="1" applyFont="1" applyFill="1" applyBorder="1" applyAlignment="1" applyProtection="1">
      <alignment horizontal="center" vertical="center"/>
      <protection locked="0"/>
    </xf>
    <xf numFmtId="0" fontId="12" fillId="0" borderId="0" xfId="0" applyFont="1"/>
    <xf numFmtId="0" fontId="39" fillId="0" borderId="6" xfId="0" applyFont="1" applyBorder="1"/>
    <xf numFmtId="166" fontId="27" fillId="13" borderId="76" xfId="2" applyNumberFormat="1" applyFont="1" applyFill="1" applyBorder="1" applyAlignment="1" applyProtection="1">
      <alignment horizontal="center" vertical="center"/>
    </xf>
    <xf numFmtId="166" fontId="27" fillId="13" borderId="77" xfId="2" applyNumberFormat="1" applyFont="1" applyFill="1" applyBorder="1" applyAlignment="1" applyProtection="1">
      <alignment horizontal="center" vertical="center"/>
    </xf>
    <xf numFmtId="166" fontId="27" fillId="13" borderId="86" xfId="2" applyNumberFormat="1" applyFont="1" applyFill="1" applyBorder="1" applyAlignment="1" applyProtection="1">
      <alignment horizontal="center" vertical="center"/>
    </xf>
    <xf numFmtId="0" fontId="0" fillId="0" borderId="0" xfId="0" applyAlignment="1">
      <alignment vertical="center" wrapText="1"/>
    </xf>
    <xf numFmtId="0" fontId="0" fillId="0" borderId="0" xfId="0" applyAlignment="1">
      <alignment wrapText="1"/>
    </xf>
    <xf numFmtId="0" fontId="14" fillId="5" borderId="6" xfId="0" applyFont="1" applyFill="1" applyBorder="1" applyAlignment="1">
      <alignment horizontal="left" vertical="top" wrapText="1"/>
    </xf>
    <xf numFmtId="0" fontId="14" fillId="5" borderId="33" xfId="0" applyFont="1" applyFill="1" applyBorder="1" applyAlignment="1">
      <alignment horizontal="left" vertical="top" wrapText="1"/>
    </xf>
    <xf numFmtId="0" fontId="14" fillId="5" borderId="16" xfId="0" applyFont="1" applyFill="1" applyBorder="1" applyAlignment="1">
      <alignment horizontal="left" vertical="top" wrapText="1"/>
    </xf>
    <xf numFmtId="0" fontId="12" fillId="6" borderId="34" xfId="0" applyFont="1" applyFill="1" applyBorder="1" applyAlignment="1">
      <alignment vertical="top" wrapText="1"/>
    </xf>
    <xf numFmtId="0" fontId="12" fillId="6" borderId="35" xfId="0" applyFont="1" applyFill="1" applyBorder="1" applyAlignment="1">
      <alignment vertical="top" wrapText="1"/>
    </xf>
    <xf numFmtId="0" fontId="12" fillId="6" borderId="101" xfId="0" applyFont="1" applyFill="1" applyBorder="1" applyAlignment="1">
      <alignment vertical="top" wrapText="1"/>
    </xf>
    <xf numFmtId="0" fontId="12" fillId="6" borderId="102" xfId="0" applyFont="1" applyFill="1" applyBorder="1" applyAlignment="1">
      <alignment vertical="top" wrapText="1"/>
    </xf>
    <xf numFmtId="0" fontId="12" fillId="5" borderId="6" xfId="0" applyFont="1" applyFill="1" applyBorder="1" applyAlignment="1">
      <alignment vertical="center" wrapText="1"/>
    </xf>
    <xf numFmtId="0" fontId="12" fillId="5" borderId="33" xfId="0" applyFont="1" applyFill="1" applyBorder="1" applyAlignment="1">
      <alignment vertical="center" wrapText="1"/>
    </xf>
    <xf numFmtId="0" fontId="12" fillId="5" borderId="16" xfId="0" applyFont="1" applyFill="1" applyBorder="1" applyAlignment="1">
      <alignment vertical="center" wrapText="1"/>
    </xf>
    <xf numFmtId="0" fontId="14" fillId="0" borderId="0" xfId="0" applyFont="1" applyAlignment="1">
      <alignment horizontal="left" vertical="top" wrapText="1"/>
    </xf>
    <xf numFmtId="0" fontId="14" fillId="0" borderId="15" xfId="0" applyFont="1" applyBorder="1" applyAlignment="1">
      <alignment horizontal="left" vertical="top" wrapText="1"/>
    </xf>
    <xf numFmtId="0" fontId="39" fillId="0" borderId="0" xfId="0" applyFont="1" applyAlignment="1">
      <alignment horizontal="left" vertical="top" wrapText="1"/>
    </xf>
    <xf numFmtId="0" fontId="43" fillId="0" borderId="0" xfId="0" applyFont="1" applyAlignment="1">
      <alignment horizontal="left" vertical="top"/>
    </xf>
    <xf numFmtId="0" fontId="43" fillId="0" borderId="15" xfId="0" applyFont="1" applyBorder="1" applyAlignment="1">
      <alignment horizontal="left" vertical="top"/>
    </xf>
    <xf numFmtId="0" fontId="11" fillId="0" borderId="1" xfId="0" applyFont="1" applyBorder="1" applyAlignment="1">
      <alignment horizontal="left"/>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10" xfId="0" applyFont="1" applyBorder="1" applyAlignment="1">
      <alignment horizontal="left" vertical="top" wrapText="1"/>
    </xf>
    <xf numFmtId="0" fontId="12" fillId="0" borderId="100" xfId="0" applyFont="1" applyBorder="1" applyAlignment="1">
      <alignment horizontal="left" vertical="top" wrapText="1"/>
    </xf>
    <xf numFmtId="0" fontId="12" fillId="0" borderId="17" xfId="0" applyFont="1" applyBorder="1" applyAlignment="1">
      <alignment horizontal="left" vertical="top" wrapText="1"/>
    </xf>
    <xf numFmtId="0" fontId="39" fillId="5" borderId="6" xfId="0" applyFont="1" applyFill="1" applyBorder="1" applyAlignment="1">
      <alignment vertical="center" wrapText="1"/>
    </xf>
    <xf numFmtId="0" fontId="14" fillId="0" borderId="1" xfId="0" applyFont="1" applyBorder="1" applyAlignment="1">
      <alignment horizontal="left"/>
    </xf>
    <xf numFmtId="0" fontId="14" fillId="0" borderId="1" xfId="0" applyFont="1" applyBorder="1" applyAlignment="1">
      <alignment horizontal="left" vertical="top"/>
    </xf>
    <xf numFmtId="0" fontId="12" fillId="0" borderId="0" xfId="0" applyFont="1" applyAlignment="1">
      <alignment horizontal="left" vertical="top" wrapText="1"/>
    </xf>
    <xf numFmtId="0" fontId="12" fillId="0" borderId="15" xfId="0" applyFont="1" applyBorder="1" applyAlignment="1">
      <alignment horizontal="left" vertical="top" wrapText="1"/>
    </xf>
    <xf numFmtId="0" fontId="12" fillId="6" borderId="1" xfId="0" applyFont="1" applyFill="1" applyBorder="1" applyAlignment="1">
      <alignment horizontal="left" vertical="top"/>
    </xf>
    <xf numFmtId="0" fontId="12" fillId="6" borderId="19" xfId="0" applyFont="1" applyFill="1" applyBorder="1" applyAlignment="1">
      <alignment horizontal="left" vertical="top"/>
    </xf>
    <xf numFmtId="0" fontId="12" fillId="0" borderId="1" xfId="0" applyFont="1" applyBorder="1" applyAlignment="1">
      <alignment horizontal="left"/>
    </xf>
    <xf numFmtId="0" fontId="1" fillId="0" borderId="0" xfId="0" applyFont="1" applyAlignment="1">
      <alignment horizontal="center" vertical="top"/>
    </xf>
    <xf numFmtId="0" fontId="15" fillId="0" borderId="0" xfId="0" applyFont="1" applyAlignment="1">
      <alignment horizontal="left"/>
    </xf>
    <xf numFmtId="0" fontId="15" fillId="0" borderId="15" xfId="0" applyFont="1" applyBorder="1" applyAlignment="1">
      <alignment horizontal="left"/>
    </xf>
    <xf numFmtId="0" fontId="21" fillId="3" borderId="0" xfId="0" applyFont="1" applyFill="1" applyAlignment="1">
      <alignment horizontal="center" vertical="center"/>
    </xf>
    <xf numFmtId="0" fontId="14" fillId="0" borderId="38" xfId="0" applyFont="1" applyBorder="1" applyAlignment="1">
      <alignment horizontal="left" vertical="top" wrapText="1"/>
    </xf>
    <xf numFmtId="0" fontId="14" fillId="0" borderId="31" xfId="0" applyFont="1" applyBorder="1" applyAlignment="1">
      <alignment horizontal="left" vertical="top" wrapText="1"/>
    </xf>
    <xf numFmtId="0" fontId="22" fillId="7" borderId="29" xfId="0" applyFont="1" applyFill="1" applyBorder="1" applyAlignment="1">
      <alignment horizontal="center" vertical="center"/>
    </xf>
    <xf numFmtId="0" fontId="22" fillId="7" borderId="30" xfId="0" applyFont="1" applyFill="1" applyBorder="1" applyAlignment="1">
      <alignment horizontal="center" vertical="center"/>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40" xfId="0" applyFont="1" applyBorder="1" applyAlignment="1">
      <alignment horizontal="left" vertical="top" wrapText="1"/>
    </xf>
    <xf numFmtId="0" fontId="12" fillId="0" borderId="3" xfId="0" applyFont="1" applyBorder="1" applyAlignment="1">
      <alignment horizontal="left"/>
    </xf>
    <xf numFmtId="0" fontId="12" fillId="0" borderId="21" xfId="0" applyFont="1" applyBorder="1" applyAlignment="1">
      <alignment horizontal="left"/>
    </xf>
    <xf numFmtId="0" fontId="1" fillId="0" borderId="0" xfId="0" applyFont="1" applyAlignment="1">
      <alignment horizontal="center" vertical="top" wrapText="1"/>
    </xf>
    <xf numFmtId="0" fontId="12" fillId="6" borderId="28" xfId="0" applyFont="1" applyFill="1" applyBorder="1" applyAlignment="1">
      <alignment horizontal="center" vertical="center"/>
    </xf>
    <xf numFmtId="0" fontId="12" fillId="6" borderId="7" xfId="0" applyFont="1" applyFill="1" applyBorder="1" applyAlignment="1">
      <alignment horizontal="center" vertical="center"/>
    </xf>
    <xf numFmtId="0" fontId="0" fillId="0" borderId="0" xfId="0" applyAlignment="1">
      <alignment horizontal="center"/>
    </xf>
    <xf numFmtId="0" fontId="32" fillId="12" borderId="27" xfId="0" applyFont="1" applyFill="1" applyBorder="1" applyAlignment="1">
      <alignment horizontal="left" vertical="center" wrapText="1"/>
    </xf>
    <xf numFmtId="0" fontId="32" fillId="12" borderId="96" xfId="0" applyFont="1" applyFill="1" applyBorder="1" applyAlignment="1">
      <alignment horizontal="left" vertical="center" wrapText="1"/>
    </xf>
    <xf numFmtId="0" fontId="32" fillId="12" borderId="29" xfId="0" applyFont="1" applyFill="1" applyBorder="1" applyAlignment="1">
      <alignment horizontal="left" vertical="center" wrapText="1"/>
    </xf>
    <xf numFmtId="0" fontId="32" fillId="12" borderId="92" xfId="0" applyFont="1" applyFill="1" applyBorder="1" applyAlignment="1">
      <alignment horizontal="left" vertical="center" wrapText="1"/>
    </xf>
    <xf numFmtId="0" fontId="30" fillId="7" borderId="71" xfId="0" applyFont="1" applyFill="1" applyBorder="1" applyAlignment="1">
      <alignment horizontal="center" vertical="center"/>
    </xf>
    <xf numFmtId="0" fontId="30" fillId="7" borderId="72" xfId="0" applyFont="1" applyFill="1" applyBorder="1" applyAlignment="1">
      <alignment horizontal="center" vertical="center"/>
    </xf>
    <xf numFmtId="0" fontId="30" fillId="7" borderId="73" xfId="0" applyFont="1" applyFill="1" applyBorder="1" applyAlignment="1">
      <alignment horizontal="center" vertical="center"/>
    </xf>
    <xf numFmtId="0" fontId="26" fillId="3" borderId="29" xfId="0" applyFont="1" applyFill="1" applyBorder="1" applyAlignment="1">
      <alignment horizontal="center" vertical="center"/>
    </xf>
    <xf numFmtId="0" fontId="26" fillId="3" borderId="53"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55" xfId="0" applyFont="1" applyFill="1" applyBorder="1" applyAlignment="1">
      <alignment horizontal="center"/>
    </xf>
    <xf numFmtId="0" fontId="26" fillId="3" borderId="84" xfId="0" applyFont="1" applyFill="1" applyBorder="1" applyAlignment="1">
      <alignment horizontal="center"/>
    </xf>
    <xf numFmtId="0" fontId="26" fillId="3" borderId="85" xfId="0" applyFont="1" applyFill="1" applyBorder="1" applyAlignment="1">
      <alignment horizontal="center"/>
    </xf>
    <xf numFmtId="167" fontId="24" fillId="6" borderId="87" xfId="0" applyNumberFormat="1" applyFont="1" applyFill="1" applyBorder="1" applyAlignment="1">
      <alignment horizontal="center" vertical="center" wrapText="1"/>
    </xf>
    <xf numFmtId="167" fontId="24" fillId="6" borderId="67" xfId="0" applyNumberFormat="1" applyFont="1" applyFill="1" applyBorder="1" applyAlignment="1">
      <alignment horizontal="center" vertical="center" wrapText="1"/>
    </xf>
    <xf numFmtId="174" fontId="24" fillId="6" borderId="87" xfId="2" applyNumberFormat="1" applyFont="1" applyFill="1" applyBorder="1" applyAlignment="1" applyProtection="1">
      <alignment vertical="center"/>
    </xf>
    <xf numFmtId="174" fontId="24" fillId="6" borderId="67" xfId="2" applyNumberFormat="1" applyFont="1" applyFill="1" applyBorder="1" applyAlignment="1" applyProtection="1">
      <alignment vertical="center"/>
    </xf>
    <xf numFmtId="166" fontId="24" fillId="6" borderId="88" xfId="2" applyNumberFormat="1" applyFont="1" applyFill="1" applyBorder="1" applyAlignment="1" applyProtection="1">
      <alignment vertical="center"/>
    </xf>
    <xf numFmtId="166" fontId="24" fillId="6" borderId="68" xfId="2" applyNumberFormat="1" applyFont="1" applyFill="1" applyBorder="1" applyAlignment="1" applyProtection="1">
      <alignment vertical="center"/>
    </xf>
    <xf numFmtId="0" fontId="26" fillId="3" borderId="29" xfId="0" applyFont="1" applyFill="1" applyBorder="1" applyAlignment="1">
      <alignment horizontal="center" wrapText="1"/>
    </xf>
    <xf numFmtId="0" fontId="26" fillId="3" borderId="53" xfId="0" applyFont="1" applyFill="1" applyBorder="1" applyAlignment="1">
      <alignment horizontal="center" wrapText="1"/>
    </xf>
    <xf numFmtId="0" fontId="26" fillId="3" borderId="30" xfId="0" applyFont="1" applyFill="1" applyBorder="1" applyAlignment="1">
      <alignment horizontal="center" wrapText="1"/>
    </xf>
    <xf numFmtId="0" fontId="26" fillId="3" borderId="29"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4" fillId="0" borderId="97" xfId="0" applyFont="1" applyBorder="1" applyAlignment="1">
      <alignment horizontal="left" vertical="center" wrapText="1"/>
    </xf>
    <xf numFmtId="0" fontId="24" fillId="0" borderId="66" xfId="0" applyFont="1" applyBorder="1" applyAlignment="1">
      <alignment horizontal="left" vertical="center" wrapText="1"/>
    </xf>
  </cellXfs>
  <cellStyles count="4">
    <cellStyle name="Comma" xfId="2" builtinId="3"/>
    <cellStyle name="Hyperlink" xfId="1" builtinId="8"/>
    <cellStyle name="Normal" xfId="0" builtinId="0"/>
    <cellStyle name="Percent"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472C4"/>
      <color rgb="FF9CADB7"/>
      <color rgb="FF1F0047"/>
      <color rgb="FF25283D"/>
      <color rgb="FFFFE331"/>
      <color rgb="FFE4ECED"/>
      <color rgb="FFA884BC"/>
      <color rgb="FF00B8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20</xdr:row>
      <xdr:rowOff>38099</xdr:rowOff>
    </xdr:from>
    <xdr:to>
      <xdr:col>3</xdr:col>
      <xdr:colOff>142875</xdr:colOff>
      <xdr:row>22</xdr:row>
      <xdr:rowOff>48682</xdr:rowOff>
    </xdr:to>
    <xdr:pic>
      <xdr:nvPicPr>
        <xdr:cNvPr id="2" name="Picture 1" descr="Logo du gouvernement du Canad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33400" y="3848099"/>
          <a:ext cx="1057275" cy="391583"/>
        </a:xfrm>
        <a:prstGeom prst="rect">
          <a:avLst/>
        </a:prstGeom>
      </xdr:spPr>
    </xdr:pic>
    <xdr:clientData/>
  </xdr:twoCellAnchor>
  <xdr:twoCellAnchor editAs="oneCell">
    <xdr:from>
      <xdr:col>7</xdr:col>
      <xdr:colOff>561976</xdr:colOff>
      <xdr:row>19</xdr:row>
      <xdr:rowOff>19050</xdr:rowOff>
    </xdr:from>
    <xdr:to>
      <xdr:col>10</xdr:col>
      <xdr:colOff>349342</xdr:colOff>
      <xdr:row>23</xdr:row>
      <xdr:rowOff>104775</xdr:rowOff>
    </xdr:to>
    <xdr:pic>
      <xdr:nvPicPr>
        <xdr:cNvPr id="3" name="Picture 2" descr="Logo de la SCHL">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48176" y="3638550"/>
          <a:ext cx="161616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587756</xdr:colOff>
      <xdr:row>14</xdr:row>
      <xdr:rowOff>140205</xdr:rowOff>
    </xdr:to>
    <xdr:pic>
      <xdr:nvPicPr>
        <xdr:cNvPr id="2" name="Picture 1" descr="Titre secondaire - Fonds pour accélérer la construction de logements ">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r="8215"/>
        <a:stretch/>
      </xdr:blipFill>
      <xdr:spPr>
        <a:xfrm>
          <a:off x="0" y="0"/>
          <a:ext cx="583405" cy="7382905"/>
        </a:xfrm>
        <a:prstGeom prst="rect">
          <a:avLst/>
        </a:prstGeom>
      </xdr:spPr>
    </xdr:pic>
    <xdr:clientData/>
  </xdr:twoCellAnchor>
  <xdr:twoCellAnchor>
    <xdr:from>
      <xdr:col>0</xdr:col>
      <xdr:colOff>87085</xdr:colOff>
      <xdr:row>0</xdr:row>
      <xdr:rowOff>108857</xdr:rowOff>
    </xdr:from>
    <xdr:to>
      <xdr:col>0</xdr:col>
      <xdr:colOff>533399</xdr:colOff>
      <xdr:row>10</xdr:row>
      <xdr:rowOff>1284515</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7085" y="108857"/>
          <a:ext cx="446314" cy="4746172"/>
        </a:xfrm>
        <a:prstGeom prst="rect">
          <a:avLst/>
        </a:prstGeom>
        <a:solidFill>
          <a:srgbClr val="1F004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fr-CA" sz="1600">
              <a:solidFill>
                <a:srgbClr val="9CADB7"/>
              </a:solidFill>
              <a:latin typeface="Tahoma" panose="020B0604030504040204" pitchFamily="34" charset="0"/>
              <a:ea typeface="Tahoma" panose="020B0604030504040204" pitchFamily="34" charset="0"/>
              <a:cs typeface="Tahoma" panose="020B0604030504040204" pitchFamily="34" charset="0"/>
            </a:rPr>
            <a:t>Fonds pour accélérer la construction de logements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76200</xdr:colOff>
      <xdr:row>8</xdr:row>
      <xdr:rowOff>9524</xdr:rowOff>
    </xdr:from>
    <xdr:to>
      <xdr:col>10</xdr:col>
      <xdr:colOff>448088</xdr:colOff>
      <xdr:row>8</xdr:row>
      <xdr:rowOff>387509</xdr:rowOff>
    </xdr:to>
    <xdr:pic>
      <xdr:nvPicPr>
        <xdr:cNvPr id="2" name="Picture 1" descr="Les affectations par logement sont des estimations et peuvent changer; voir l’Avis juridique ci-dessou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446829" y="2578553"/>
          <a:ext cx="371888" cy="377985"/>
        </a:xfrm>
        <a:prstGeom prst="rect">
          <a:avLst/>
        </a:prstGeom>
      </xdr:spPr>
    </xdr:pic>
    <xdr:clientData/>
  </xdr:twoCellAnchor>
  <xdr:twoCellAnchor editAs="oneCell">
    <xdr:from>
      <xdr:col>10</xdr:col>
      <xdr:colOff>64771</xdr:colOff>
      <xdr:row>13</xdr:row>
      <xdr:rowOff>38100</xdr:rowOff>
    </xdr:from>
    <xdr:to>
      <xdr:col>10</xdr:col>
      <xdr:colOff>436659</xdr:colOff>
      <xdr:row>14</xdr:row>
      <xdr:rowOff>231028</xdr:rowOff>
    </xdr:to>
    <xdr:pic>
      <xdr:nvPicPr>
        <xdr:cNvPr id="3" name="Picture 2" descr="Les affectations par logement sont des estimations et peuvent changer; voir l’Avis juridique ci-dessous.">
          <a:extLst>
            <a:ext uri="{FF2B5EF4-FFF2-40B4-BE49-F238E27FC236}">
              <a16:creationId xmlns:a16="http://schemas.microsoft.com/office/drawing/2014/main" id="{00000000-0008-0000-0200-000003000000}"/>
            </a:ext>
            <a:ext uri="{147F2762-F138-4A5C-976F-8EAC2B608ADB}">
              <a16:predDERef xmlns:a16="http://schemas.microsoft.com/office/drawing/2014/main" pred="{BFCD25F2-EC3B-4318-89A1-1878DFD32566}"/>
            </a:ext>
          </a:extLst>
        </xdr:cNvPr>
        <xdr:cNvPicPr>
          <a:picLocks noChangeAspect="1"/>
        </xdr:cNvPicPr>
      </xdr:nvPicPr>
      <xdr:blipFill>
        <a:blip xmlns:r="http://schemas.openxmlformats.org/officeDocument/2006/relationships" r:embed="rId1"/>
        <a:stretch>
          <a:fillRect/>
        </a:stretch>
      </xdr:blipFill>
      <xdr:spPr>
        <a:xfrm>
          <a:off x="15435400" y="4925786"/>
          <a:ext cx="371888" cy="377985"/>
        </a:xfrm>
        <a:prstGeom prst="rect">
          <a:avLst/>
        </a:prstGeom>
      </xdr:spPr>
    </xdr:pic>
    <xdr:clientData/>
  </xdr:twoCellAnchor>
  <xdr:twoCellAnchor editAs="oneCell">
    <xdr:from>
      <xdr:col>10</xdr:col>
      <xdr:colOff>57150</xdr:colOff>
      <xdr:row>21</xdr:row>
      <xdr:rowOff>0</xdr:rowOff>
    </xdr:from>
    <xdr:to>
      <xdr:col>10</xdr:col>
      <xdr:colOff>429038</xdr:colOff>
      <xdr:row>22</xdr:row>
      <xdr:rowOff>182042</xdr:rowOff>
    </xdr:to>
    <xdr:pic>
      <xdr:nvPicPr>
        <xdr:cNvPr id="4" name="Picture 3" descr="Les affectations par logement sont des estimations et peuvent changer; voir l’Avis juridique ci-dessous.">
          <a:extLst>
            <a:ext uri="{FF2B5EF4-FFF2-40B4-BE49-F238E27FC236}">
              <a16:creationId xmlns:a16="http://schemas.microsoft.com/office/drawing/2014/main" id="{00000000-0008-0000-0200-000004000000}"/>
            </a:ext>
            <a:ext uri="{147F2762-F138-4A5C-976F-8EAC2B608ADB}">
              <a16:predDERef xmlns:a16="http://schemas.microsoft.com/office/drawing/2014/main" pred="{52FDE87D-F660-4EAA-84BB-4E56E2FE3F9B}"/>
            </a:ext>
          </a:extLst>
        </xdr:cNvPr>
        <xdr:cNvPicPr>
          <a:picLocks noChangeAspect="1"/>
        </xdr:cNvPicPr>
      </xdr:nvPicPr>
      <xdr:blipFill>
        <a:blip xmlns:r="http://schemas.openxmlformats.org/officeDocument/2006/relationships" r:embed="rId1"/>
        <a:stretch>
          <a:fillRect/>
        </a:stretch>
      </xdr:blipFill>
      <xdr:spPr>
        <a:xfrm>
          <a:off x="15427779" y="7249886"/>
          <a:ext cx="371888" cy="377985"/>
        </a:xfrm>
        <a:prstGeom prst="rect">
          <a:avLst/>
        </a:prstGeom>
      </xdr:spPr>
    </xdr:pic>
    <xdr:clientData/>
  </xdr:twoCellAnchor>
</xdr:wsDr>
</file>

<file path=xl/theme/theme1.xml><?xml version="1.0" encoding="utf-8"?>
<a:theme xmlns:a="http://schemas.openxmlformats.org/drawingml/2006/main" name="NHS 2023">
  <a:themeElements>
    <a:clrScheme name="CMHC Corporate Colours ACC">
      <a:dk1>
        <a:srgbClr val="000000"/>
      </a:dk1>
      <a:lt1>
        <a:srgbClr val="FFFFFF"/>
      </a:lt1>
      <a:dk2>
        <a:srgbClr val="63666A"/>
      </a:dk2>
      <a:lt2>
        <a:srgbClr val="E7E6E6"/>
      </a:lt2>
      <a:accent1>
        <a:srgbClr val="005C83"/>
      </a:accent1>
      <a:accent2>
        <a:srgbClr val="CC4E00"/>
      </a:accent2>
      <a:accent3>
        <a:srgbClr val="398377"/>
      </a:accent3>
      <a:accent4>
        <a:srgbClr val="3F165C"/>
      </a:accent4>
      <a:accent5>
        <a:srgbClr val="243741"/>
      </a:accent5>
      <a:accent6>
        <a:srgbClr val="1A262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NHS 2023" id="{3F2D3D98-1EB6-42AB-A3F2-D6A279F1F75C}" vid="{47A2C021-BA0D-4BA8-9228-B2EC5BA7C0A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3:K19"/>
  <sheetViews>
    <sheetView showGridLines="0" workbookViewId="0">
      <selection activeCell="P16" sqref="P16"/>
    </sheetView>
  </sheetViews>
  <sheetFormatPr defaultColWidth="8.5703125" defaultRowHeight="14.45"/>
  <cols>
    <col min="1" max="1" width="3.42578125" customWidth="1"/>
  </cols>
  <sheetData>
    <row r="3" spans="2:11" ht="7.5" customHeight="1"/>
    <row r="4" spans="2:11">
      <c r="B4" s="199" t="s">
        <v>0</v>
      </c>
      <c r="C4" s="199"/>
      <c r="D4" s="199"/>
      <c r="E4" s="199"/>
      <c r="F4" s="199"/>
      <c r="G4" s="199"/>
      <c r="H4" s="199"/>
      <c r="I4" s="199"/>
      <c r="J4" s="199"/>
      <c r="K4" s="199"/>
    </row>
    <row r="5" spans="2:11">
      <c r="B5" s="199"/>
      <c r="C5" s="199"/>
      <c r="D5" s="199"/>
      <c r="E5" s="199"/>
      <c r="F5" s="199"/>
      <c r="G5" s="199"/>
      <c r="H5" s="199"/>
      <c r="I5" s="199"/>
      <c r="J5" s="199"/>
      <c r="K5" s="199"/>
    </row>
    <row r="6" spans="2:11">
      <c r="B6" s="199"/>
      <c r="C6" s="199"/>
      <c r="D6" s="199"/>
      <c r="E6" s="199"/>
      <c r="F6" s="199"/>
      <c r="G6" s="199"/>
      <c r="H6" s="199"/>
      <c r="I6" s="199"/>
      <c r="J6" s="199"/>
      <c r="K6" s="199"/>
    </row>
    <row r="7" spans="2:11">
      <c r="B7" s="199"/>
      <c r="C7" s="199"/>
      <c r="D7" s="199"/>
      <c r="E7" s="199"/>
      <c r="F7" s="199"/>
      <c r="G7" s="199"/>
      <c r="H7" s="199"/>
      <c r="I7" s="199"/>
      <c r="J7" s="199"/>
      <c r="K7" s="199"/>
    </row>
    <row r="8" spans="2:11">
      <c r="B8" s="199"/>
      <c r="C8" s="199"/>
      <c r="D8" s="199"/>
      <c r="E8" s="199"/>
      <c r="F8" s="199"/>
      <c r="G8" s="199"/>
      <c r="H8" s="199"/>
      <c r="I8" s="199"/>
      <c r="J8" s="199"/>
      <c r="K8" s="199"/>
    </row>
    <row r="9" spans="2:11">
      <c r="B9" s="199"/>
      <c r="C9" s="199"/>
      <c r="D9" s="199"/>
      <c r="E9" s="199"/>
      <c r="F9" s="199"/>
      <c r="G9" s="199"/>
      <c r="H9" s="199"/>
      <c r="I9" s="199"/>
      <c r="J9" s="199"/>
      <c r="K9" s="199"/>
    </row>
    <row r="10" spans="2:11">
      <c r="B10" s="199"/>
      <c r="C10" s="199"/>
      <c r="D10" s="199"/>
      <c r="E10" s="199"/>
      <c r="F10" s="199"/>
      <c r="G10" s="199"/>
      <c r="H10" s="199"/>
      <c r="I10" s="199"/>
      <c r="J10" s="199"/>
      <c r="K10" s="199"/>
    </row>
    <row r="11" spans="2:11">
      <c r="B11" s="199"/>
      <c r="C11" s="199"/>
      <c r="D11" s="199"/>
      <c r="E11" s="199"/>
      <c r="F11" s="199"/>
      <c r="G11" s="199"/>
      <c r="H11" s="199"/>
      <c r="I11" s="199"/>
      <c r="J11" s="199"/>
      <c r="K11" s="199"/>
    </row>
    <row r="12" spans="2:11">
      <c r="B12" s="199"/>
      <c r="C12" s="199"/>
      <c r="D12" s="199"/>
      <c r="E12" s="199"/>
      <c r="F12" s="199"/>
      <c r="G12" s="199"/>
      <c r="H12" s="199"/>
      <c r="I12" s="199"/>
      <c r="J12" s="199"/>
      <c r="K12" s="199"/>
    </row>
    <row r="13" spans="2:11">
      <c r="B13" s="199"/>
      <c r="C13" s="199"/>
      <c r="D13" s="199"/>
      <c r="E13" s="199"/>
      <c r="F13" s="199"/>
      <c r="G13" s="199"/>
      <c r="H13" s="199"/>
      <c r="I13" s="199"/>
      <c r="J13" s="199"/>
      <c r="K13" s="199"/>
    </row>
    <row r="14" spans="2:11">
      <c r="B14" s="199"/>
      <c r="C14" s="199"/>
      <c r="D14" s="199"/>
      <c r="E14" s="199"/>
      <c r="F14" s="199"/>
      <c r="G14" s="199"/>
      <c r="H14" s="199"/>
      <c r="I14" s="199"/>
      <c r="J14" s="199"/>
      <c r="K14" s="199"/>
    </row>
    <row r="15" spans="2:11" ht="57.75" customHeight="1">
      <c r="B15" s="199"/>
      <c r="C15" s="199"/>
      <c r="D15" s="199"/>
      <c r="E15" s="199"/>
      <c r="F15" s="199"/>
      <c r="G15" s="199"/>
      <c r="H15" s="199"/>
      <c r="I15" s="199"/>
      <c r="J15" s="199"/>
      <c r="K15" s="199"/>
    </row>
    <row r="16" spans="2:11" ht="32.25" customHeight="1">
      <c r="B16" s="200" t="s">
        <v>1</v>
      </c>
      <c r="C16" s="200"/>
      <c r="D16" s="200"/>
      <c r="E16" s="200"/>
      <c r="F16" s="200"/>
      <c r="G16" s="200"/>
      <c r="H16" s="200"/>
      <c r="I16" s="200"/>
      <c r="J16" s="200"/>
      <c r="K16" s="200"/>
    </row>
    <row r="17" spans="2:11">
      <c r="B17" s="200"/>
      <c r="C17" s="200"/>
      <c r="D17" s="200"/>
      <c r="E17" s="200"/>
      <c r="F17" s="200"/>
      <c r="G17" s="200"/>
      <c r="H17" s="200"/>
      <c r="I17" s="200"/>
      <c r="J17" s="200"/>
      <c r="K17" s="200"/>
    </row>
    <row r="18" spans="2:11">
      <c r="B18" s="200"/>
      <c r="C18" s="200"/>
      <c r="D18" s="200"/>
      <c r="E18" s="200"/>
      <c r="F18" s="200"/>
      <c r="G18" s="200"/>
      <c r="H18" s="200"/>
      <c r="I18" s="200"/>
      <c r="J18" s="200"/>
      <c r="K18" s="200"/>
    </row>
    <row r="19" spans="2:11">
      <c r="B19" s="200"/>
      <c r="C19" s="200"/>
      <c r="D19" s="200"/>
      <c r="E19" s="200"/>
      <c r="F19" s="200"/>
      <c r="G19" s="200"/>
      <c r="H19" s="200"/>
      <c r="I19" s="200"/>
      <c r="J19" s="200"/>
      <c r="K19" s="200"/>
    </row>
  </sheetData>
  <sheetProtection algorithmName="SHA-512" hashValue="7+hniLTpeKYaELsdbdPDINGQUv5769UI51AHZu72xOSfe2nFL00EcfX7a0SrIDG5I+pgVW7Wffq+1hSlpAHY9Q==" saltValue="e5/A6U+8LWlaGpNnk/H+Fg==" spinCount="100000" sheet="1" objects="1" scenarios="1" selectLockedCells="1" selectUnlockedCells="1"/>
  <mergeCells count="2">
    <mergeCell ref="B4:K15"/>
    <mergeCell ref="B16:K19"/>
  </mergeCells>
  <pageMargins left="0.7" right="0.7" top="0.75" bottom="0.75" header="0.3" footer="0.3"/>
  <pageSetup orientation="portrait" r:id="rId1"/>
  <headerFooter>
    <oddHeader>&amp;C&amp;"Calibri"&amp;10&amp;K000000 Unclassified-Non classifié&amp;1#_x000D_</oddHeader>
    <oddFooter>&amp;C_x000D_&amp;1#&amp;"Calibri"&amp;10&amp;K000000 Unclassified-Non classifié</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97"/>
  <sheetViews>
    <sheetView showGridLines="0" tabSelected="1" zoomScale="50" zoomScaleNormal="50" workbookViewId="0">
      <selection activeCell="B1" sqref="B1:E2"/>
    </sheetView>
  </sheetViews>
  <sheetFormatPr defaultColWidth="8.5703125" defaultRowHeight="15.6"/>
  <cols>
    <col min="1" max="1" width="9.140625" style="2" customWidth="1"/>
    <col min="2" max="2" width="2.42578125" style="2" customWidth="1"/>
    <col min="3" max="3" width="83.85546875" style="2" customWidth="1"/>
    <col min="4" max="4" width="86" style="2" customWidth="1"/>
    <col min="5" max="5" width="61.85546875" style="2" customWidth="1"/>
    <col min="6" max="6" width="109.5703125" style="2" bestFit="1" customWidth="1"/>
    <col min="7" max="16384" width="8.5703125" style="2"/>
  </cols>
  <sheetData>
    <row r="1" spans="1:7" ht="19.5" customHeight="1">
      <c r="A1" s="44"/>
      <c r="B1" s="233" t="s">
        <v>2</v>
      </c>
      <c r="C1" s="233"/>
      <c r="D1" s="233"/>
      <c r="E1" s="233"/>
    </row>
    <row r="2" spans="1:7" s="1" customFormat="1" ht="19.5" customHeight="1">
      <c r="A2" s="45"/>
      <c r="B2" s="233"/>
      <c r="C2" s="233"/>
      <c r="D2" s="233"/>
      <c r="E2" s="233"/>
    </row>
    <row r="3" spans="1:7">
      <c r="B3" s="230"/>
      <c r="C3" s="230"/>
      <c r="D3" s="230"/>
      <c r="E3" s="230"/>
    </row>
    <row r="4" spans="1:7" ht="33.950000000000003" customHeight="1">
      <c r="B4" s="211" t="s">
        <v>3</v>
      </c>
      <c r="C4" s="211"/>
      <c r="D4" s="211"/>
      <c r="E4" s="211"/>
    </row>
    <row r="5" spans="1:7" ht="18" customHeight="1" thickBot="1">
      <c r="B5" s="244"/>
      <c r="C5" s="244"/>
      <c r="D5" s="244"/>
      <c r="E5" s="244"/>
    </row>
    <row r="6" spans="1:7" ht="25.5" customHeight="1" thickBot="1">
      <c r="B6" s="236" t="s">
        <v>4</v>
      </c>
      <c r="C6" s="237"/>
      <c r="D6" s="245"/>
      <c r="E6" s="246"/>
    </row>
    <row r="7" spans="1:7" ht="15.95" thickBot="1">
      <c r="B7" s="6"/>
      <c r="C7" s="6"/>
      <c r="D7" s="6"/>
      <c r="E7" s="6"/>
    </row>
    <row r="8" spans="1:7">
      <c r="B8" s="38" t="s">
        <v>5</v>
      </c>
      <c r="C8" s="39"/>
      <c r="D8" s="40"/>
      <c r="E8" s="41"/>
      <c r="F8" s="19"/>
    </row>
    <row r="9" spans="1:7">
      <c r="B9" s="42" t="s">
        <v>6</v>
      </c>
      <c r="C9" s="20"/>
      <c r="D9" s="21"/>
      <c r="E9" s="43"/>
      <c r="G9" s="3"/>
    </row>
    <row r="10" spans="1:7" s="5" customFormat="1" ht="112.5" customHeight="1">
      <c r="A10" s="2"/>
      <c r="B10" s="49"/>
      <c r="C10" s="46" t="s">
        <v>7</v>
      </c>
      <c r="D10" s="10" t="s">
        <v>8</v>
      </c>
      <c r="E10" s="50"/>
      <c r="F10" s="55"/>
      <c r="G10" s="2"/>
    </row>
    <row r="11" spans="1:7" s="5" customFormat="1" ht="104.45" customHeight="1">
      <c r="A11" s="2"/>
      <c r="B11" s="49"/>
      <c r="C11" s="54"/>
      <c r="D11" s="10" t="s">
        <v>9</v>
      </c>
      <c r="E11" s="56"/>
      <c r="F11" s="2"/>
      <c r="G11" s="2"/>
    </row>
    <row r="12" spans="1:7" ht="54" customHeight="1">
      <c r="B12" s="49"/>
      <c r="C12" s="234" t="s">
        <v>10</v>
      </c>
      <c r="D12" s="10" t="s">
        <v>11</v>
      </c>
      <c r="E12" s="51"/>
      <c r="F12" s="8"/>
    </row>
    <row r="13" spans="1:7" ht="104.45" customHeight="1">
      <c r="B13" s="52"/>
      <c r="C13" s="235"/>
      <c r="D13" s="53" t="s">
        <v>12</v>
      </c>
      <c r="E13" s="193"/>
    </row>
    <row r="14" spans="1:7" s="5" customFormat="1" ht="15.95" customHeight="1">
      <c r="A14" s="2"/>
      <c r="B14" s="6"/>
      <c r="C14" s="6"/>
      <c r="D14" s="6"/>
      <c r="E14" s="6"/>
      <c r="F14" s="2"/>
      <c r="G14" s="2"/>
    </row>
    <row r="15" spans="1:7">
      <c r="B15" s="22" t="s">
        <v>13</v>
      </c>
      <c r="C15" s="23"/>
      <c r="D15" s="24"/>
      <c r="E15" s="25"/>
    </row>
    <row r="16" spans="1:7">
      <c r="B16" s="26" t="s">
        <v>14</v>
      </c>
      <c r="C16" s="20"/>
      <c r="D16" s="21"/>
      <c r="E16" s="27"/>
    </row>
    <row r="17" spans="2:6" ht="17.100000000000001">
      <c r="B17" s="28"/>
      <c r="C17" s="9" t="s">
        <v>15</v>
      </c>
      <c r="D17" s="9"/>
      <c r="E17" s="30"/>
    </row>
    <row r="18" spans="2:6" ht="48.75" customHeight="1">
      <c r="B18" s="28"/>
      <c r="C18" s="238" t="s">
        <v>16</v>
      </c>
      <c r="D18" s="239"/>
      <c r="E18" s="31"/>
    </row>
    <row r="19" spans="2:6" ht="13.5" customHeight="1">
      <c r="B19" s="28"/>
      <c r="C19" s="173"/>
      <c r="D19" s="173"/>
      <c r="E19" s="174"/>
    </row>
    <row r="20" spans="2:6">
      <c r="B20" s="28"/>
      <c r="C20" s="242" t="s">
        <v>17</v>
      </c>
      <c r="D20" s="242"/>
      <c r="E20" s="243"/>
    </row>
    <row r="21" spans="2:6" ht="75" customHeight="1">
      <c r="B21" s="28"/>
      <c r="C21" s="227"/>
      <c r="D21" s="227"/>
      <c r="E21" s="228"/>
    </row>
    <row r="22" spans="2:6">
      <c r="B22" s="28"/>
      <c r="C22" s="173"/>
      <c r="D22" s="173"/>
      <c r="E22" s="174"/>
      <c r="F22" s="6"/>
    </row>
    <row r="23" spans="2:6">
      <c r="B23" s="28"/>
      <c r="C23" s="231" t="s">
        <v>18</v>
      </c>
      <c r="D23" s="231"/>
      <c r="E23" s="232"/>
    </row>
    <row r="24" spans="2:6">
      <c r="B24" s="28"/>
      <c r="C24" s="229" t="s">
        <v>19</v>
      </c>
      <c r="D24" s="229"/>
      <c r="E24" s="31"/>
    </row>
    <row r="25" spans="2:6">
      <c r="B25" s="28"/>
      <c r="C25" s="229" t="s">
        <v>20</v>
      </c>
      <c r="D25" s="229"/>
      <c r="E25" s="31"/>
    </row>
    <row r="26" spans="2:6" ht="15.95">
      <c r="B26" s="28"/>
      <c r="C26" s="229" t="s">
        <v>21</v>
      </c>
      <c r="D26" s="229"/>
      <c r="E26" s="31"/>
      <c r="F26" s="57"/>
    </row>
    <row r="27" spans="2:6" ht="15.95">
      <c r="B27" s="28"/>
      <c r="C27" s="229" t="s">
        <v>22</v>
      </c>
      <c r="D27" s="229"/>
      <c r="E27" s="31"/>
      <c r="F27" s="57"/>
    </row>
    <row r="28" spans="2:6">
      <c r="B28" s="28"/>
      <c r="C28" s="216" t="s">
        <v>23</v>
      </c>
      <c r="D28" s="216"/>
      <c r="E28" s="32" t="str">
        <f>IF(((IF((SUM(E24:E27))=E18,(SUM(E24:E27)), (_xlfn.CONCAT((SUM(E24:E27)), (" Logements - Le total doit être égal à E18")))))=0),"",(IF((SUM(E24:E27))=E18,(SUM(E24:E27)), (_xlfn.CONCAT((SUM(E24:E27)), (" Logements - Le total doit être égal à E18"))))))</f>
        <v/>
      </c>
    </row>
    <row r="29" spans="2:6" ht="13.5" customHeight="1">
      <c r="B29" s="164"/>
      <c r="C29" s="165"/>
      <c r="D29" s="165"/>
      <c r="E29" s="166"/>
    </row>
    <row r="30" spans="2:6" ht="31.5" customHeight="1">
      <c r="B30" s="28"/>
      <c r="C30" s="240" t="s">
        <v>24</v>
      </c>
      <c r="D30" s="241"/>
      <c r="E30" s="48"/>
    </row>
    <row r="31" spans="2:6">
      <c r="B31" s="28"/>
      <c r="C31" s="188" t="s">
        <v>25</v>
      </c>
      <c r="D31" s="175"/>
      <c r="E31" s="176"/>
    </row>
    <row r="32" spans="2:6">
      <c r="B32" s="28"/>
      <c r="C32" s="180" t="s">
        <v>26</v>
      </c>
      <c r="D32" s="179"/>
      <c r="E32" s="31"/>
    </row>
    <row r="33" spans="2:6">
      <c r="B33" s="28"/>
      <c r="C33" s="180" t="s">
        <v>27</v>
      </c>
      <c r="D33" s="179"/>
      <c r="E33" s="31"/>
    </row>
    <row r="34" spans="2:6">
      <c r="B34" s="28"/>
      <c r="C34" s="180" t="s">
        <v>28</v>
      </c>
      <c r="D34" s="179"/>
      <c r="E34" s="31"/>
    </row>
    <row r="35" spans="2:6">
      <c r="B35" s="28"/>
      <c r="C35" s="180" t="s">
        <v>29</v>
      </c>
      <c r="D35" s="179"/>
      <c r="E35" s="31"/>
    </row>
    <row r="36" spans="2:6">
      <c r="B36" s="28"/>
      <c r="C36" s="181" t="s">
        <v>23</v>
      </c>
      <c r="D36" s="182"/>
      <c r="E36" s="32" t="str">
        <f>IF(((IF((SUM(E32:E35))=E30,(SUM(E32:E35)), (_xlfn.CONCAT((SUM(E32:E35)), (" Logements - Le total doit être égal à E30")))))=0),"",(IF((SUM(E32:E35))=E30,(SUM(E32:E35)), (_xlfn.CONCAT((SUM(E32:E35)), (" Logements - Le total doit être égal à E30"))))))</f>
        <v/>
      </c>
    </row>
    <row r="37" spans="2:6">
      <c r="B37" s="164"/>
      <c r="C37" s="165"/>
      <c r="D37" s="165"/>
      <c r="E37" s="166"/>
    </row>
    <row r="38" spans="2:6">
      <c r="B38" s="28"/>
      <c r="C38" s="231" t="s">
        <v>30</v>
      </c>
      <c r="D38" s="231"/>
      <c r="E38" s="232"/>
    </row>
    <row r="39" spans="2:6" ht="17.100000000000001">
      <c r="B39" s="28"/>
      <c r="C39" s="224" t="s">
        <v>31</v>
      </c>
      <c r="D39" s="224"/>
      <c r="E39" s="189"/>
    </row>
    <row r="40" spans="2:6" ht="17.100000000000001">
      <c r="B40" s="28"/>
      <c r="C40" s="223" t="s">
        <v>32</v>
      </c>
      <c r="D40" s="223"/>
      <c r="E40" s="189"/>
    </row>
    <row r="41" spans="2:6" ht="17.100000000000001">
      <c r="B41" s="28"/>
      <c r="C41" s="223" t="s">
        <v>33</v>
      </c>
      <c r="D41" s="223"/>
      <c r="E41" s="189"/>
    </row>
    <row r="42" spans="2:6">
      <c r="B42" s="28"/>
      <c r="C42" s="216" t="s">
        <v>23</v>
      </c>
      <c r="D42" s="216"/>
      <c r="E42" s="32" t="str">
        <f>IF(((IF((SUM(E39:E41))=E30,(SUM(E39:E41)), (_xlfn.CONCAT((SUM(E39:E41)), (" Units - Total must equal E30")))))=0),"",(IF((SUM(E39:E41))=E30,(SUM(E39:E41)), (_xlfn.CONCAT((SUM(E39:E41)), (" Units - Total must equal E30"))))))</f>
        <v/>
      </c>
    </row>
    <row r="43" spans="2:6">
      <c r="B43" s="164"/>
      <c r="C43" s="165"/>
      <c r="D43" s="165"/>
      <c r="E43" s="166"/>
    </row>
    <row r="44" spans="2:6">
      <c r="B44" s="28"/>
      <c r="C44" s="12" t="s">
        <v>34</v>
      </c>
      <c r="D44" s="11"/>
      <c r="E44" s="33" t="str">
        <f>IF(((E30-E18)=0),"",(E30-E18))</f>
        <v/>
      </c>
    </row>
    <row r="45" spans="2:6">
      <c r="B45" s="28"/>
      <c r="C45" s="12" t="s">
        <v>35</v>
      </c>
      <c r="D45" s="13"/>
      <c r="E45" s="160"/>
    </row>
    <row r="46" spans="2:6">
      <c r="B46" s="28"/>
      <c r="C46" s="12" t="s">
        <v>36</v>
      </c>
      <c r="D46" s="13"/>
      <c r="E46" s="160"/>
    </row>
    <row r="47" spans="2:6">
      <c r="B47" s="28"/>
      <c r="C47" s="177" t="s">
        <v>37</v>
      </c>
      <c r="D47" s="178"/>
      <c r="E47" s="139"/>
      <c r="F47" s="7"/>
    </row>
    <row r="48" spans="2:6">
      <c r="B48" s="28"/>
      <c r="C48" s="183" t="s">
        <v>38</v>
      </c>
      <c r="D48" s="184"/>
      <c r="E48" s="140">
        <f>IFERROR(((E18/3)/E47),0)</f>
        <v>0</v>
      </c>
    </row>
    <row r="49" spans="2:5" ht="15.75" customHeight="1">
      <c r="B49" s="28"/>
      <c r="C49" s="195" t="s">
        <v>39</v>
      </c>
      <c r="D49" s="185"/>
      <c r="E49" s="140">
        <f>IFERROR(((E30/3)/E47),0)</f>
        <v>0</v>
      </c>
    </row>
    <row r="50" spans="2:5">
      <c r="B50" s="28"/>
      <c r="C50" s="186" t="s">
        <v>40</v>
      </c>
      <c r="D50" s="187"/>
      <c r="E50" s="140">
        <f>IFERROR(((E49-E48)/E48),0)</f>
        <v>0</v>
      </c>
    </row>
    <row r="51" spans="2:5">
      <c r="B51" s="28"/>
      <c r="C51" s="194"/>
      <c r="D51" s="194"/>
      <c r="E51" s="174"/>
    </row>
    <row r="52" spans="2:5" ht="51.6" customHeight="1">
      <c r="B52" s="28"/>
      <c r="C52" s="219" t="s">
        <v>41</v>
      </c>
      <c r="D52" s="220"/>
      <c r="E52" s="221"/>
    </row>
    <row r="53" spans="2:5" ht="56.25" customHeight="1">
      <c r="B53" s="164"/>
      <c r="C53" s="206"/>
      <c r="D53" s="206"/>
      <c r="E53" s="207"/>
    </row>
    <row r="54" spans="2:5">
      <c r="B54" s="164"/>
      <c r="C54" s="165"/>
      <c r="D54" s="165"/>
      <c r="E54" s="166"/>
    </row>
    <row r="55" spans="2:5">
      <c r="B55" s="26" t="s">
        <v>42</v>
      </c>
      <c r="C55" s="20"/>
      <c r="D55" s="21"/>
      <c r="E55" s="27"/>
    </row>
    <row r="56" spans="2:5">
      <c r="B56" s="28"/>
      <c r="C56" s="225" t="s">
        <v>43</v>
      </c>
      <c r="D56" s="225"/>
      <c r="E56" s="226"/>
    </row>
    <row r="57" spans="2:5">
      <c r="B57" s="164"/>
      <c r="C57" s="165"/>
      <c r="D57" s="165"/>
      <c r="E57" s="166"/>
    </row>
    <row r="58" spans="2:5">
      <c r="B58" s="26" t="s">
        <v>44</v>
      </c>
      <c r="C58" s="20"/>
      <c r="D58" s="21"/>
      <c r="E58" s="27"/>
    </row>
    <row r="59" spans="2:5" ht="15.95" thickBot="1">
      <c r="B59" s="29"/>
      <c r="C59" s="217" t="s">
        <v>43</v>
      </c>
      <c r="D59" s="217"/>
      <c r="E59" s="218"/>
    </row>
    <row r="60" spans="2:5" ht="15.95" thickBot="1">
      <c r="B60" s="165"/>
      <c r="C60" s="165"/>
      <c r="D60" s="165"/>
      <c r="E60" s="165"/>
    </row>
    <row r="61" spans="2:5">
      <c r="B61" s="22" t="s">
        <v>45</v>
      </c>
      <c r="C61" s="23"/>
      <c r="D61" s="24"/>
      <c r="E61" s="25"/>
    </row>
    <row r="62" spans="2:5">
      <c r="B62" s="26" t="s">
        <v>46</v>
      </c>
      <c r="C62" s="20"/>
      <c r="D62" s="21"/>
      <c r="E62" s="27"/>
    </row>
    <row r="63" spans="2:5" ht="33" customHeight="1">
      <c r="B63" s="28"/>
      <c r="C63" s="211" t="s">
        <v>47</v>
      </c>
      <c r="D63" s="211"/>
      <c r="E63" s="212"/>
    </row>
    <row r="64" spans="2:5">
      <c r="B64" s="28"/>
      <c r="C64" s="14"/>
      <c r="D64" s="191" t="s">
        <v>48</v>
      </c>
      <c r="E64" s="34" t="s">
        <v>49</v>
      </c>
    </row>
    <row r="65" spans="2:5">
      <c r="B65" s="28"/>
      <c r="C65" s="190" t="s">
        <v>50</v>
      </c>
      <c r="D65" s="18"/>
      <c r="E65" s="35"/>
    </row>
    <row r="66" spans="2:5">
      <c r="B66" s="28"/>
      <c r="C66" s="190" t="s">
        <v>51</v>
      </c>
      <c r="D66" s="18"/>
      <c r="E66" s="35"/>
    </row>
    <row r="67" spans="2:5">
      <c r="B67" s="28"/>
      <c r="C67" s="190" t="s">
        <v>52</v>
      </c>
      <c r="D67" s="18"/>
      <c r="E67" s="35"/>
    </row>
    <row r="68" spans="2:5">
      <c r="B68" s="28"/>
      <c r="C68" s="190" t="s">
        <v>53</v>
      </c>
      <c r="D68" s="18"/>
      <c r="E68" s="35"/>
    </row>
    <row r="69" spans="2:5">
      <c r="B69" s="28"/>
      <c r="C69" s="190" t="s">
        <v>54</v>
      </c>
      <c r="D69" s="18"/>
      <c r="E69" s="35"/>
    </row>
    <row r="70" spans="2:5">
      <c r="B70" s="28"/>
      <c r="C70" s="9"/>
      <c r="D70" s="9"/>
      <c r="E70" s="30"/>
    </row>
    <row r="71" spans="2:5">
      <c r="B71" s="26" t="s">
        <v>55</v>
      </c>
      <c r="C71" s="20"/>
      <c r="D71" s="21"/>
      <c r="E71" s="27"/>
    </row>
    <row r="72" spans="2:5" ht="48.6" customHeight="1">
      <c r="B72" s="28"/>
      <c r="C72" s="211" t="s">
        <v>56</v>
      </c>
      <c r="D72" s="211"/>
      <c r="E72" s="161">
        <f>'Estimateur de financement'!J25</f>
        <v>0</v>
      </c>
    </row>
    <row r="73" spans="2:5" ht="15.6" customHeight="1">
      <c r="B73" s="28"/>
      <c r="C73" s="165" t="s">
        <v>57</v>
      </c>
      <c r="D73" s="165"/>
      <c r="E73" s="166"/>
    </row>
    <row r="74" spans="2:5">
      <c r="B74" s="28"/>
      <c r="C74" s="16" t="s">
        <v>58</v>
      </c>
      <c r="D74" s="15" t="s">
        <v>59</v>
      </c>
      <c r="E74" s="36" t="s">
        <v>60</v>
      </c>
    </row>
    <row r="75" spans="2:5" ht="30">
      <c r="B75" s="28"/>
      <c r="C75" s="192" t="s">
        <v>61</v>
      </c>
      <c r="D75" s="163">
        <f>IFERROR((E75/$E$72),0)</f>
        <v>0</v>
      </c>
      <c r="E75" s="142">
        <v>0</v>
      </c>
    </row>
    <row r="76" spans="2:5" ht="30">
      <c r="B76" s="28"/>
      <c r="C76" s="192" t="s">
        <v>62</v>
      </c>
      <c r="D76" s="163">
        <f>IFERROR((E76/$E$72),0)</f>
        <v>0</v>
      </c>
      <c r="E76" s="142">
        <v>0</v>
      </c>
    </row>
    <row r="77" spans="2:5" ht="30">
      <c r="B77" s="28"/>
      <c r="C77" s="192" t="s">
        <v>63</v>
      </c>
      <c r="D77" s="163">
        <f t="shared" ref="D77:D80" si="0">IFERROR((E77/$E$72),0)</f>
        <v>0</v>
      </c>
      <c r="E77" s="142">
        <v>0</v>
      </c>
    </row>
    <row r="78" spans="2:5">
      <c r="B78" s="28"/>
      <c r="C78" s="143" t="s">
        <v>64</v>
      </c>
      <c r="D78" s="163">
        <f t="shared" si="0"/>
        <v>0</v>
      </c>
      <c r="E78" s="142">
        <v>0</v>
      </c>
    </row>
    <row r="79" spans="2:5">
      <c r="B79" s="28"/>
      <c r="C79" s="143" t="s">
        <v>65</v>
      </c>
      <c r="D79" s="163">
        <f t="shared" si="0"/>
        <v>0</v>
      </c>
      <c r="E79" s="141">
        <v>0</v>
      </c>
    </row>
    <row r="80" spans="2:5" ht="30">
      <c r="B80" s="28"/>
      <c r="C80" s="143" t="s">
        <v>66</v>
      </c>
      <c r="D80" s="163">
        <f t="shared" si="0"/>
        <v>0</v>
      </c>
      <c r="E80" s="141">
        <v>0</v>
      </c>
    </row>
    <row r="81" spans="2:7">
      <c r="B81" s="28"/>
      <c r="C81" s="17" t="s">
        <v>67</v>
      </c>
      <c r="D81" s="162">
        <f>SUM(D75:D80)</f>
        <v>0</v>
      </c>
      <c r="E81" s="37">
        <f>IF((SUM(E75:E80)=E72), (SUM(E75:E80)), ("Le total doit être égal à E72"))</f>
        <v>0</v>
      </c>
    </row>
    <row r="82" spans="2:7">
      <c r="B82" s="170"/>
      <c r="C82" s="171"/>
      <c r="D82" s="171"/>
      <c r="E82" s="172"/>
    </row>
    <row r="83" spans="2:7" ht="20.25" customHeight="1">
      <c r="B83" s="28"/>
      <c r="C83" s="208" t="s">
        <v>68</v>
      </c>
      <c r="D83" s="209"/>
      <c r="E83" s="210"/>
    </row>
    <row r="84" spans="2:7" ht="75" customHeight="1">
      <c r="B84" s="28"/>
      <c r="C84" s="206"/>
      <c r="D84" s="206"/>
      <c r="E84" s="207"/>
      <c r="G84" s="4"/>
    </row>
    <row r="85" spans="2:7" ht="36.75" customHeight="1">
      <c r="B85" s="28"/>
      <c r="C85" s="222" t="s">
        <v>69</v>
      </c>
      <c r="D85" s="209"/>
      <c r="E85" s="210"/>
      <c r="G85" s="4"/>
    </row>
    <row r="86" spans="2:7" ht="75" customHeight="1">
      <c r="B86" s="28"/>
      <c r="C86" s="206"/>
      <c r="D86" s="206"/>
      <c r="E86" s="207"/>
      <c r="G86" s="4"/>
    </row>
    <row r="87" spans="2:7" ht="15.95" customHeight="1">
      <c r="B87" s="164"/>
      <c r="C87" s="165"/>
      <c r="D87" s="165"/>
      <c r="E87" s="166"/>
    </row>
    <row r="88" spans="2:7">
      <c r="B88" s="26" t="s">
        <v>70</v>
      </c>
      <c r="C88" s="20"/>
      <c r="D88" s="21"/>
      <c r="E88" s="27"/>
    </row>
    <row r="89" spans="2:7" ht="53.1" customHeight="1">
      <c r="B89" s="28"/>
      <c r="C89" s="213" t="s">
        <v>71</v>
      </c>
      <c r="D89" s="214"/>
      <c r="E89" s="215"/>
    </row>
    <row r="90" spans="2:7">
      <c r="B90" s="164"/>
      <c r="C90" s="165"/>
      <c r="D90" s="165"/>
      <c r="E90" s="166"/>
    </row>
    <row r="91" spans="2:7" ht="17.25" customHeight="1">
      <c r="B91" s="28"/>
      <c r="C91" s="201" t="s">
        <v>72</v>
      </c>
      <c r="D91" s="202"/>
      <c r="E91" s="203"/>
    </row>
    <row r="92" spans="2:7" ht="75" customHeight="1">
      <c r="B92" s="28"/>
      <c r="C92" s="204"/>
      <c r="D92" s="204"/>
      <c r="E92" s="205"/>
    </row>
    <row r="93" spans="2:7" ht="35.450000000000003" customHeight="1">
      <c r="B93" s="28"/>
      <c r="C93" s="201" t="s">
        <v>73</v>
      </c>
      <c r="D93" s="202"/>
      <c r="E93" s="203"/>
    </row>
    <row r="94" spans="2:7" ht="75" customHeight="1">
      <c r="B94" s="47"/>
      <c r="C94" s="206"/>
      <c r="D94" s="206"/>
      <c r="E94" s="207"/>
    </row>
    <row r="95" spans="2:7">
      <c r="B95" s="167"/>
      <c r="C95" s="168"/>
      <c r="D95" s="168"/>
      <c r="E95" s="169"/>
    </row>
    <row r="96" spans="2:7">
      <c r="B96" s="9"/>
      <c r="C96" s="9"/>
      <c r="D96" s="9"/>
      <c r="E96" s="9"/>
    </row>
    <row r="97" spans="2:5">
      <c r="B97" s="9"/>
      <c r="C97" s="9"/>
      <c r="D97" s="9"/>
      <c r="E97" s="9"/>
    </row>
  </sheetData>
  <protectedRanges>
    <protectedRange sqref="D6 E10:E13 E18 C21 E24:E27 E30 E32:E35 E39:E41 E45:E47 D65:E69 E75:E80 C84 C86 C92 C94 C53" name="Range1"/>
    <protectedRange sqref="D6" name="Range2"/>
    <protectedRange sqref="C21 C84:E84 C86:E86 C92 C94 C53" name="Range3"/>
  </protectedRanges>
  <mergeCells count="37">
    <mergeCell ref="B3:E3"/>
    <mergeCell ref="C38:E38"/>
    <mergeCell ref="B1:E2"/>
    <mergeCell ref="C12:C13"/>
    <mergeCell ref="B6:C6"/>
    <mergeCell ref="C18:D18"/>
    <mergeCell ref="C30:D30"/>
    <mergeCell ref="C26:D26"/>
    <mergeCell ref="C27:D27"/>
    <mergeCell ref="C28:D28"/>
    <mergeCell ref="C20:E20"/>
    <mergeCell ref="B5:E5"/>
    <mergeCell ref="D6:E6"/>
    <mergeCell ref="B4:E4"/>
    <mergeCell ref="C24:D24"/>
    <mergeCell ref="C23:E23"/>
    <mergeCell ref="C41:D41"/>
    <mergeCell ref="C39:D39"/>
    <mergeCell ref="C56:E56"/>
    <mergeCell ref="C40:D40"/>
    <mergeCell ref="C21:E21"/>
    <mergeCell ref="C25:D25"/>
    <mergeCell ref="C83:E83"/>
    <mergeCell ref="C63:E63"/>
    <mergeCell ref="C89:E89"/>
    <mergeCell ref="C72:D72"/>
    <mergeCell ref="C42:D42"/>
    <mergeCell ref="C59:E59"/>
    <mergeCell ref="C53:E53"/>
    <mergeCell ref="C52:E52"/>
    <mergeCell ref="C85:E85"/>
    <mergeCell ref="C86:E86"/>
    <mergeCell ref="C93:E93"/>
    <mergeCell ref="C92:E92"/>
    <mergeCell ref="C94:E94"/>
    <mergeCell ref="C91:E91"/>
    <mergeCell ref="C84:E84"/>
  </mergeCells>
  <conditionalFormatting sqref="D81">
    <cfRule type="cellIs" dxfId="10" priority="5" operator="notEqual">
      <formula>100%</formula>
    </cfRule>
  </conditionalFormatting>
  <conditionalFormatting sqref="E28">
    <cfRule type="cellIs" dxfId="9" priority="9" operator="notEqual">
      <formula>$E$18</formula>
    </cfRule>
  </conditionalFormatting>
  <conditionalFormatting sqref="E36">
    <cfRule type="cellIs" dxfId="8" priority="8" operator="notEqual">
      <formula>$E$30</formula>
    </cfRule>
  </conditionalFormatting>
  <conditionalFormatting sqref="E42">
    <cfRule type="cellIs" dxfId="7" priority="7" operator="notEqual">
      <formula>$E$30</formula>
    </cfRule>
  </conditionalFormatting>
  <conditionalFormatting sqref="E49">
    <cfRule type="cellIs" dxfId="6" priority="4" operator="lessThan">
      <formula>0.011</formula>
    </cfRule>
  </conditionalFormatting>
  <conditionalFormatting sqref="E50">
    <cfRule type="cellIs" dxfId="5" priority="3" operator="lessThan">
      <formula>0.1</formula>
    </cfRule>
  </conditionalFormatting>
  <conditionalFormatting sqref="E81">
    <cfRule type="cellIs" dxfId="4" priority="6" operator="notEqual">
      <formula>$E$72</formula>
    </cfRule>
  </conditionalFormatting>
  <conditionalFormatting sqref="E10">
    <cfRule type="containsText" dxfId="3" priority="2" operator="containsText" text="No">
      <formula>NOT(ISERROR(SEARCH("No",E10)))</formula>
    </cfRule>
  </conditionalFormatting>
  <conditionalFormatting sqref="E12">
    <cfRule type="containsText" dxfId="2" priority="1" operator="containsText" text="No">
      <formula>NOT(ISERROR(SEARCH("No",E12)))</formula>
    </cfRule>
  </conditionalFormatting>
  <dataValidations xWindow="1071" yWindow="469" count="4">
    <dataValidation type="decimal" operator="greaterThanOrEqual" allowBlank="1" showInputMessage="1" showErrorMessage="1" sqref="E72 E75:E80" xr:uid="{00000000-0002-0000-0100-000000000000}">
      <formula1>0</formula1>
    </dataValidation>
    <dataValidation type="list" allowBlank="1" showInputMessage="1" showErrorMessage="1" sqref="E10:E12" xr:uid="{00000000-0002-0000-0100-000001000000}">
      <formula1>"Oui, Non"</formula1>
    </dataValidation>
    <dataValidation allowBlank="1" showInputMessage="1" showErrorMessage="1" prompt="Veuillez entrer une date dans le format suivant : _x000a_1er janvier 2023" sqref="E13" xr:uid="{00000000-0002-0000-0100-000002000000}"/>
    <dataValidation type="whole" operator="greaterThanOrEqual" allowBlank="1" showInputMessage="1" showErrorMessage="1" sqref="E18 E30 E39:E41 E47 D65:E69 E32:E35 E24:E27" xr:uid="{00000000-0002-0000-0100-000003000000}">
      <formula1>0</formula1>
    </dataValidation>
  </dataValidations>
  <pageMargins left="0.7" right="0.7" top="0.75" bottom="0.75" header="0.3" footer="0.3"/>
  <pageSetup orientation="portrait" r:id="rId1"/>
  <headerFooter>
    <oddHeader>&amp;C&amp;"Calibri"&amp;10&amp;K000000 Unclassified-Non classifié&amp;1#_x000D_</oddHeader>
    <oddFooter>&amp;C_x000D_&amp;1#&amp;"Calibri"&amp;10&amp;K000000 Unclassified-Non classifié</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36"/>
  <sheetViews>
    <sheetView showGridLines="0" zoomScale="70" zoomScaleNormal="70" workbookViewId="0">
      <selection activeCell="I10" sqref="I10"/>
    </sheetView>
  </sheetViews>
  <sheetFormatPr defaultColWidth="39.42578125" defaultRowHeight="14.45"/>
  <cols>
    <col min="1" max="1" width="52" customWidth="1"/>
    <col min="2" max="2" width="31.85546875" customWidth="1"/>
    <col min="3" max="3" width="27.5703125" customWidth="1"/>
    <col min="4" max="4" width="21.42578125" customWidth="1"/>
    <col min="5" max="5" width="12.5703125" hidden="1" customWidth="1"/>
    <col min="6" max="6" width="9" customWidth="1"/>
    <col min="7" max="7" width="29.85546875" bestFit="1" customWidth="1"/>
    <col min="8" max="8" width="13.7109375" customWidth="1"/>
    <col min="9" max="9" width="15.42578125" customWidth="1"/>
    <col min="10" max="10" width="24.5703125" customWidth="1"/>
    <col min="11" max="11" width="7.140625" customWidth="1"/>
  </cols>
  <sheetData>
    <row r="1" spans="1:19" ht="42.6">
      <c r="A1" s="58" t="s">
        <v>74</v>
      </c>
      <c r="B1" s="59"/>
      <c r="C1" s="59"/>
      <c r="D1" s="59"/>
      <c r="E1" s="59"/>
      <c r="F1" s="59"/>
      <c r="G1" s="59"/>
      <c r="H1" s="59"/>
      <c r="I1" s="59"/>
      <c r="J1" s="59"/>
    </row>
    <row r="2" spans="1:19" s="62" customFormat="1" ht="14.1">
      <c r="A2" s="60" t="s">
        <v>75</v>
      </c>
      <c r="B2" s="61" t="str">
        <f>IF(Formulaire!E11="Oui","Autochtone&amp;Nordique", "Grand/Urbain/Rural/Petit")</f>
        <v>Grand/Urbain/Rural/Petit</v>
      </c>
      <c r="C2" s="59"/>
      <c r="D2" s="59"/>
      <c r="E2" s="59"/>
      <c r="F2" s="59"/>
      <c r="G2" s="59"/>
      <c r="H2" s="59"/>
      <c r="I2" s="59"/>
      <c r="J2" s="59"/>
      <c r="S2" s="63"/>
    </row>
    <row r="3" spans="1:19">
      <c r="A3" s="64" t="s">
        <v>76</v>
      </c>
      <c r="B3" s="159">
        <f>Formulaire!E47</f>
        <v>0</v>
      </c>
      <c r="C3" s="66"/>
      <c r="D3" s="66"/>
      <c r="E3" s="59"/>
      <c r="F3" s="59"/>
      <c r="G3" s="59"/>
      <c r="H3" s="59"/>
      <c r="I3" s="59"/>
      <c r="J3" s="59"/>
    </row>
    <row r="4" spans="1:19" ht="42.6">
      <c r="A4" s="64" t="s">
        <v>77</v>
      </c>
      <c r="B4" s="65">
        <f>Formulaire!E18</f>
        <v>0</v>
      </c>
      <c r="C4" s="66"/>
      <c r="D4" s="66"/>
      <c r="E4" s="59"/>
      <c r="F4" s="59"/>
      <c r="G4" s="59"/>
      <c r="H4" s="59"/>
      <c r="I4" s="59"/>
      <c r="J4" s="59"/>
    </row>
    <row r="5" spans="1:19" ht="42.6">
      <c r="A5" s="67" t="s">
        <v>78</v>
      </c>
      <c r="B5" s="68">
        <f>Formulaire!E30</f>
        <v>0</v>
      </c>
      <c r="C5" s="66"/>
      <c r="D5" s="66"/>
      <c r="E5" s="59"/>
      <c r="F5" s="59"/>
      <c r="G5" s="59"/>
      <c r="H5" s="59"/>
      <c r="I5" s="59"/>
      <c r="J5" s="59"/>
    </row>
    <row r="6" spans="1:19">
      <c r="A6" s="66"/>
      <c r="B6" s="59"/>
      <c r="C6" s="69"/>
      <c r="D6" s="66"/>
      <c r="E6" s="59"/>
      <c r="F6" s="59"/>
    </row>
    <row r="7" spans="1:19" ht="18" customHeight="1">
      <c r="A7" s="66"/>
      <c r="B7" s="59"/>
      <c r="C7" s="66"/>
      <c r="D7" s="66"/>
      <c r="E7" s="59"/>
      <c r="F7" s="59"/>
      <c r="G7" s="252" t="s">
        <v>79</v>
      </c>
      <c r="H7" s="253"/>
      <c r="I7" s="253"/>
      <c r="J7" s="254"/>
    </row>
    <row r="8" spans="1:19" ht="15" thickBot="1">
      <c r="A8" s="66"/>
      <c r="B8" s="59"/>
      <c r="C8" s="66"/>
      <c r="D8" s="66"/>
      <c r="E8" s="59"/>
      <c r="F8" s="59"/>
      <c r="G8" s="130" t="s">
        <v>80</v>
      </c>
      <c r="H8" s="131"/>
      <c r="I8" s="131"/>
      <c r="J8" s="132"/>
    </row>
    <row r="9" spans="1:19" ht="42.6" thickBot="1">
      <c r="A9" s="70"/>
      <c r="B9" s="71" t="s">
        <v>81</v>
      </c>
      <c r="C9" s="71" t="s">
        <v>82</v>
      </c>
      <c r="D9" s="72" t="s">
        <v>83</v>
      </c>
      <c r="E9" s="59"/>
      <c r="F9" s="59"/>
      <c r="G9" s="73"/>
      <c r="H9" s="144" t="s">
        <v>84</v>
      </c>
      <c r="I9" s="74" t="s">
        <v>85</v>
      </c>
      <c r="J9" s="196" t="s">
        <v>86</v>
      </c>
      <c r="K9" s="75"/>
    </row>
    <row r="10" spans="1:19" ht="28.5" thickBot="1">
      <c r="A10" s="76" t="s">
        <v>87</v>
      </c>
      <c r="B10" s="77">
        <f>B4</f>
        <v>0</v>
      </c>
      <c r="C10" s="77">
        <f>B5</f>
        <v>0</v>
      </c>
      <c r="D10" s="78">
        <f>C10-B10</f>
        <v>0</v>
      </c>
      <c r="E10" s="59"/>
      <c r="F10" s="59"/>
      <c r="G10" s="79" t="s">
        <v>80</v>
      </c>
      <c r="H10" s="80">
        <f>D10</f>
        <v>0</v>
      </c>
      <c r="I10" s="151">
        <f>IF(B2="Autochtone&amp;Nordique",40000,20000)</f>
        <v>20000</v>
      </c>
      <c r="J10" s="158">
        <f>I10*H10</f>
        <v>0</v>
      </c>
      <c r="K10" s="75"/>
    </row>
    <row r="11" spans="1:19">
      <c r="A11" s="81"/>
      <c r="B11" s="59"/>
      <c r="C11" s="66"/>
      <c r="D11" s="66"/>
      <c r="E11" s="59"/>
      <c r="F11" s="59"/>
      <c r="G11" s="59"/>
      <c r="H11" s="59"/>
      <c r="I11" s="59"/>
      <c r="J11" s="59"/>
    </row>
    <row r="12" spans="1:19">
      <c r="A12" s="267" t="s">
        <v>88</v>
      </c>
      <c r="B12" s="268"/>
      <c r="C12" s="268"/>
      <c r="D12" s="269"/>
      <c r="E12" s="133"/>
      <c r="F12" s="59"/>
      <c r="G12" s="255" t="s">
        <v>89</v>
      </c>
      <c r="H12" s="256"/>
      <c r="I12" s="256"/>
      <c r="J12" s="257"/>
    </row>
    <row r="13" spans="1:19" ht="42.75" customHeight="1" thickBot="1">
      <c r="A13" s="82" t="s">
        <v>90</v>
      </c>
      <c r="B13" s="83" t="s">
        <v>81</v>
      </c>
      <c r="C13" s="83" t="s">
        <v>91</v>
      </c>
      <c r="D13" s="84" t="s">
        <v>83</v>
      </c>
      <c r="E13" s="85" t="s">
        <v>92</v>
      </c>
      <c r="F13" s="59"/>
      <c r="G13" s="82" t="s">
        <v>90</v>
      </c>
      <c r="H13" s="145" t="s">
        <v>84</v>
      </c>
      <c r="I13" s="86" t="s">
        <v>85</v>
      </c>
      <c r="J13" s="197" t="s">
        <v>86</v>
      </c>
    </row>
    <row r="14" spans="1:19">
      <c r="A14" s="87" t="s">
        <v>93</v>
      </c>
      <c r="B14" s="88">
        <f>Formulaire!E24</f>
        <v>0</v>
      </c>
      <c r="C14" s="88">
        <f>Formulaire!E32</f>
        <v>0</v>
      </c>
      <c r="D14" s="89">
        <f>C14-B14</f>
        <v>0</v>
      </c>
      <c r="E14" s="90">
        <f>IFERROR(D14/B14,0)</f>
        <v>0</v>
      </c>
      <c r="F14" s="59"/>
      <c r="G14" s="91" t="s">
        <v>93</v>
      </c>
      <c r="H14" s="92">
        <f>D14</f>
        <v>0</v>
      </c>
      <c r="I14" s="92">
        <v>0</v>
      </c>
      <c r="J14" s="150">
        <f>IF(H14&gt;0,I14*D14,0)</f>
        <v>0</v>
      </c>
    </row>
    <row r="15" spans="1:19" ht="27.95">
      <c r="A15" s="93" t="s">
        <v>94</v>
      </c>
      <c r="B15" s="94">
        <f>Formulaire!E25</f>
        <v>0</v>
      </c>
      <c r="C15" s="94">
        <f>Formulaire!E33</f>
        <v>0</v>
      </c>
      <c r="D15" s="95">
        <f>C15-B15</f>
        <v>0</v>
      </c>
      <c r="E15" s="90">
        <f>IFERROR(D15/B15,0)</f>
        <v>0</v>
      </c>
      <c r="F15" s="59"/>
      <c r="G15" s="96" t="s">
        <v>94</v>
      </c>
      <c r="H15" s="97">
        <f>D15</f>
        <v>0</v>
      </c>
      <c r="I15" s="152">
        <v>15000</v>
      </c>
      <c r="J15" s="149">
        <f>IF(H15&gt;0,I15*D15,0)</f>
        <v>0</v>
      </c>
    </row>
    <row r="16" spans="1:19" ht="27.95">
      <c r="A16" s="93" t="s">
        <v>95</v>
      </c>
      <c r="B16" s="94">
        <f>Formulaire!E26</f>
        <v>0</v>
      </c>
      <c r="C16" s="94">
        <f>Formulaire!E34</f>
        <v>0</v>
      </c>
      <c r="D16" s="95">
        <f>C16-B16</f>
        <v>0</v>
      </c>
      <c r="E16" s="90">
        <f>IFERROR(D16/B16,0)</f>
        <v>0</v>
      </c>
      <c r="F16" s="59"/>
      <c r="G16" s="96" t="s">
        <v>95</v>
      </c>
      <c r="H16" s="97">
        <f>D16</f>
        <v>0</v>
      </c>
      <c r="I16" s="152">
        <v>12000</v>
      </c>
      <c r="J16" s="149">
        <f>IF(H16&gt;0,I16*D16,0)</f>
        <v>0</v>
      </c>
    </row>
    <row r="17" spans="1:11" ht="16.5" customHeight="1" thickBot="1">
      <c r="A17" s="98" t="s">
        <v>96</v>
      </c>
      <c r="B17" s="99">
        <f>Formulaire!E27</f>
        <v>0</v>
      </c>
      <c r="C17" s="99">
        <f>Formulaire!E35</f>
        <v>0</v>
      </c>
      <c r="D17" s="100">
        <f>C17-B17</f>
        <v>0</v>
      </c>
      <c r="E17" s="90">
        <f>IFERROR(D17/B17,0)</f>
        <v>0</v>
      </c>
      <c r="F17" s="59"/>
      <c r="G17" s="101" t="s">
        <v>96</v>
      </c>
      <c r="H17" s="102">
        <f>D17</f>
        <v>0</v>
      </c>
      <c r="I17" s="153">
        <v>7000</v>
      </c>
      <c r="J17" s="156">
        <f>IF(H17&gt;0,I17*D17,0)</f>
        <v>0</v>
      </c>
    </row>
    <row r="18" spans="1:11" ht="15" thickBot="1">
      <c r="A18" s="103" t="s">
        <v>67</v>
      </c>
      <c r="B18" s="104">
        <f>B10</f>
        <v>0</v>
      </c>
      <c r="C18" s="105">
        <f>C10</f>
        <v>0</v>
      </c>
      <c r="D18" s="106">
        <f>SUM(D14:D17)</f>
        <v>0</v>
      </c>
      <c r="E18" s="107"/>
      <c r="F18" s="59"/>
      <c r="G18" s="108" t="s">
        <v>67</v>
      </c>
      <c r="H18" s="109">
        <f>SUM(H14:H17)</f>
        <v>0</v>
      </c>
      <c r="I18" s="110"/>
      <c r="J18" s="157">
        <f>SUM(J14:J17)</f>
        <v>0</v>
      </c>
    </row>
    <row r="19" spans="1:11">
      <c r="A19" s="59"/>
      <c r="B19" s="111"/>
      <c r="C19" s="111"/>
      <c r="D19" s="59"/>
      <c r="E19" s="59"/>
      <c r="F19" s="59"/>
      <c r="G19" s="59"/>
      <c r="H19" s="59"/>
      <c r="I19" s="59"/>
      <c r="J19" s="59"/>
    </row>
    <row r="20" spans="1:11" ht="15" thickBot="1">
      <c r="A20" s="270" t="s">
        <v>97</v>
      </c>
      <c r="B20" s="271"/>
      <c r="C20" s="271"/>
      <c r="D20" s="272"/>
      <c r="E20" s="112"/>
      <c r="F20" s="59"/>
      <c r="G20" s="258" t="s">
        <v>98</v>
      </c>
      <c r="H20" s="259"/>
      <c r="I20" s="259"/>
      <c r="J20" s="260"/>
    </row>
    <row r="21" spans="1:11" ht="56.45" thickBot="1">
      <c r="A21" s="70"/>
      <c r="B21" s="71" t="s">
        <v>81</v>
      </c>
      <c r="C21" s="113" t="s">
        <v>91</v>
      </c>
      <c r="D21" s="72" t="s">
        <v>92</v>
      </c>
      <c r="E21" s="114" t="s">
        <v>99</v>
      </c>
      <c r="F21" s="59"/>
      <c r="G21" s="115"/>
      <c r="H21" s="116" t="s">
        <v>100</v>
      </c>
      <c r="I21" s="117" t="s">
        <v>85</v>
      </c>
      <c r="J21" s="198" t="s">
        <v>86</v>
      </c>
    </row>
    <row r="22" spans="1:11" ht="15" thickBot="1">
      <c r="A22" s="118" t="s">
        <v>101</v>
      </c>
      <c r="B22" s="119">
        <f>B23*B10</f>
        <v>0</v>
      </c>
      <c r="C22" s="119">
        <f>C23*C10</f>
        <v>0</v>
      </c>
      <c r="D22" s="120"/>
      <c r="E22" s="121">
        <f>IF(D23&gt;0,D23*C10,0)</f>
        <v>0</v>
      </c>
      <c r="F22" s="59"/>
      <c r="G22" s="273" t="s">
        <v>102</v>
      </c>
      <c r="H22" s="261">
        <f>IF(AND(B23=100%,C23=100%,I10=40000),C22-B22,E22)</f>
        <v>0</v>
      </c>
      <c r="I22" s="263">
        <v>19000</v>
      </c>
      <c r="J22" s="265">
        <f>H22*I22</f>
        <v>0</v>
      </c>
      <c r="K22" s="247"/>
    </row>
    <row r="23" spans="1:11" ht="27.95">
      <c r="A23" s="122" t="s">
        <v>97</v>
      </c>
      <c r="B23" s="147">
        <f>Formulaire!E45</f>
        <v>0</v>
      </c>
      <c r="C23" s="147">
        <f>Formulaire!E46</f>
        <v>0</v>
      </c>
      <c r="D23" s="148">
        <f>C23-B23</f>
        <v>0</v>
      </c>
      <c r="E23" s="123">
        <f>D23*B5</f>
        <v>0</v>
      </c>
      <c r="F23" s="59"/>
      <c r="G23" s="274"/>
      <c r="H23" s="262"/>
      <c r="I23" s="264"/>
      <c r="J23" s="266"/>
      <c r="K23" s="247"/>
    </row>
    <row r="24" spans="1:11">
      <c r="A24" s="59"/>
      <c r="B24" s="59"/>
      <c r="C24" s="59"/>
      <c r="D24" s="59"/>
      <c r="E24" s="59"/>
      <c r="F24" s="59"/>
      <c r="G24" s="124"/>
      <c r="H24" s="124"/>
      <c r="I24" s="124"/>
      <c r="J24" s="125"/>
    </row>
    <row r="25" spans="1:11" ht="15">
      <c r="A25" s="59"/>
      <c r="B25" s="59"/>
      <c r="C25" s="59"/>
      <c r="D25" s="126"/>
      <c r="E25" s="59"/>
      <c r="F25" s="59"/>
      <c r="G25" s="134" t="s">
        <v>103</v>
      </c>
      <c r="H25" s="135"/>
      <c r="I25" s="135"/>
      <c r="J25" s="155">
        <f>SUM(J10,J18,J22)</f>
        <v>0</v>
      </c>
    </row>
    <row r="26" spans="1:11" ht="15">
      <c r="A26" s="59"/>
      <c r="B26" s="59"/>
      <c r="C26" s="59"/>
      <c r="D26" s="59"/>
      <c r="E26" s="59"/>
      <c r="F26" s="59"/>
      <c r="G26" s="136" t="s">
        <v>104</v>
      </c>
      <c r="H26" s="137"/>
      <c r="I26" s="137"/>
      <c r="J26" s="154" t="str">
        <f>IFERROR((J25/H10),"-")</f>
        <v>-</v>
      </c>
    </row>
    <row r="27" spans="1:11">
      <c r="A27" s="59"/>
      <c r="B27" s="59"/>
      <c r="C27" s="59"/>
      <c r="D27" s="59"/>
      <c r="E27" s="59"/>
      <c r="F27" s="59"/>
      <c r="G27" s="127"/>
      <c r="H27" s="127"/>
      <c r="I27" s="127"/>
      <c r="J27" s="127"/>
    </row>
    <row r="28" spans="1:11">
      <c r="A28" s="248" t="s">
        <v>105</v>
      </c>
      <c r="B28" s="248"/>
      <c r="C28" s="248"/>
      <c r="D28" s="248"/>
      <c r="E28" s="248"/>
      <c r="F28" s="248"/>
      <c r="G28" s="248"/>
      <c r="H28" s="248"/>
      <c r="I28" s="248"/>
      <c r="J28" s="249"/>
    </row>
    <row r="29" spans="1:11" ht="37.5" customHeight="1">
      <c r="A29" s="248"/>
      <c r="B29" s="248"/>
      <c r="C29" s="248"/>
      <c r="D29" s="248"/>
      <c r="E29" s="248"/>
      <c r="F29" s="248"/>
      <c r="G29" s="248"/>
      <c r="H29" s="248"/>
      <c r="I29" s="248"/>
      <c r="J29" s="249"/>
    </row>
    <row r="30" spans="1:11" ht="3" customHeight="1">
      <c r="A30" s="250"/>
      <c r="B30" s="250"/>
      <c r="C30" s="250"/>
      <c r="D30" s="250"/>
      <c r="E30" s="250"/>
      <c r="F30" s="250"/>
      <c r="G30" s="250"/>
      <c r="H30" s="250"/>
      <c r="I30" s="250"/>
      <c r="J30" s="251"/>
    </row>
    <row r="31" spans="1:11">
      <c r="A31" s="124"/>
      <c r="B31" s="124"/>
      <c r="C31" s="124"/>
      <c r="D31" s="124"/>
      <c r="E31" s="124"/>
      <c r="F31" s="124"/>
      <c r="G31" s="124"/>
      <c r="H31" s="124"/>
      <c r="I31" s="124"/>
      <c r="J31" s="124"/>
    </row>
    <row r="32" spans="1:11">
      <c r="A32" s="128" t="s">
        <v>106</v>
      </c>
      <c r="B32" s="124"/>
      <c r="C32" s="124"/>
      <c r="D32" s="124"/>
      <c r="E32" s="124"/>
      <c r="F32" s="124"/>
      <c r="G32" s="124"/>
      <c r="H32" s="124"/>
      <c r="I32" s="124"/>
      <c r="J32" s="124"/>
    </row>
    <row r="33" spans="1:10" ht="27.95">
      <c r="A33" s="146" t="s">
        <v>107</v>
      </c>
      <c r="B33" s="124"/>
      <c r="C33" s="124"/>
      <c r="D33" s="124"/>
      <c r="E33" s="124"/>
      <c r="F33" s="124"/>
      <c r="G33" s="124"/>
      <c r="H33" s="124"/>
      <c r="I33" s="124"/>
      <c r="J33" s="124"/>
    </row>
    <row r="34" spans="1:10" ht="42">
      <c r="A34" s="138" t="s">
        <v>108</v>
      </c>
      <c r="B34" s="124"/>
      <c r="C34" s="124"/>
      <c r="D34" s="124"/>
      <c r="E34" s="124"/>
      <c r="F34" s="124"/>
      <c r="G34" s="124"/>
      <c r="H34" s="124"/>
      <c r="I34" s="124"/>
      <c r="J34" s="124"/>
    </row>
    <row r="35" spans="1:10">
      <c r="A35" s="59"/>
      <c r="B35" s="59"/>
      <c r="C35" s="59"/>
      <c r="D35" s="59"/>
      <c r="E35" s="59"/>
      <c r="F35" s="59"/>
      <c r="G35" s="59"/>
      <c r="H35" s="59"/>
      <c r="I35" s="59"/>
      <c r="J35" s="59"/>
    </row>
    <row r="36" spans="1:10">
      <c r="A36" s="59"/>
      <c r="B36" s="59"/>
      <c r="C36" s="59"/>
      <c r="D36" s="59"/>
      <c r="E36" s="59"/>
      <c r="F36" s="129"/>
      <c r="G36" s="59"/>
      <c r="H36" s="59"/>
      <c r="I36" s="59"/>
      <c r="J36" s="59"/>
    </row>
  </sheetData>
  <sheetProtection algorithmName="SHA-512" hashValue="qr+7Dl8BEGbMoDua7OpkkIvSZr95GjsMZukHDPLVW4XoYyRAIqVt0zzBaSme1eLJTAHmkbUuxq5Wp0GqMFvz6A==" saltValue="9+q7MCdTOAbT+jaKNxdYxA==" spinCount="100000" sheet="1" objects="1" scenarios="1"/>
  <dataConsolidate/>
  <mergeCells count="11">
    <mergeCell ref="K22:K23"/>
    <mergeCell ref="A28:J30"/>
    <mergeCell ref="G7:J7"/>
    <mergeCell ref="G12:J12"/>
    <mergeCell ref="G20:J20"/>
    <mergeCell ref="H22:H23"/>
    <mergeCell ref="I22:I23"/>
    <mergeCell ref="J22:J23"/>
    <mergeCell ref="A12:D12"/>
    <mergeCell ref="A20:D20"/>
    <mergeCell ref="G22:G23"/>
  </mergeCells>
  <conditionalFormatting sqref="C18">
    <cfRule type="cellIs" dxfId="1" priority="2" operator="notEqual">
      <formula>SUM($C$14:$C$17)</formula>
    </cfRule>
  </conditionalFormatting>
  <conditionalFormatting sqref="B18">
    <cfRule type="cellIs" dxfId="0" priority="1" operator="notEqual">
      <formula>SUM($B$14:$B$17)</formula>
    </cfRule>
  </conditionalFormatting>
  <dataValidations count="1">
    <dataValidation allowBlank="1" showInputMessage="1" showErrorMessage="1" sqref="B2" xr:uid="{00000000-0002-0000-0200-000000000000}"/>
  </dataValidations>
  <pageMargins left="0.7" right="0.7" top="0.75" bottom="0.75" header="0.3" footer="0.3"/>
  <pageSetup scale="41" orientation="portrait" horizontalDpi="1200" verticalDpi="1200" r:id="rId1"/>
  <headerFooter>
    <oddHeader>&amp;C&amp;"Calibri"&amp;10&amp;K000000 Unclassified-Non classifié&amp;1#_x000D_</oddHeader>
    <oddFooter>&amp;C_x000D_&amp;1#&amp;"Calibri"&amp;10&amp;K000000 Unclassified-Non classifié</oddFooter>
  </headerFooter>
  <colBreaks count="1" manualBreakCount="1">
    <brk id="10" max="33"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Completed xmlns="http://schemas.microsoft.com/sharepoint/v3" xsi:nil="true"/>
    <AssignedTo xmlns="http://schemas.microsoft.com/sharepoint/v3">
      <UserInfo>
        <DisplayName/>
        <AccountId xsi:nil="true"/>
        <AccountType/>
      </UserInfo>
    </AssignedTo>
    <TaskStatus xmlns="http://schemas.microsoft.com/sharepoint/v3/fields">Not Started</TaskStatus>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National Housing Strategy</TermName>
          <TermId xmlns="http://schemas.microsoft.com/office/infopath/2007/PartnerControls">5ce9d007-434e-4fb6-8133-6a6a76ce781b</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xsi:nil="true"/>
    <InitiativeId xmlns="96ad5937-3f85-4497-bca1-dffeb12c2695" xsi:nil="true"/>
    <InitiativeDueDate xmlns="96ad5937-3f85-4497-bca1-dffeb12c2695">2022-12-30T05:00:00+00:00</InitiativeDueDate>
    <InitiativeLead xmlns="96ad5937-3f85-4497-bca1-dffeb12c2695">
      <UserInfo>
        <DisplayName>Denis Losier</DisplayName>
        <AccountId>259</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7e1e231e-26c0-4a34-8cf6-dbbfd5d97853</TermId>
        </TermInfo>
      </Terms>
    </a121b99f62c44bc3862651ada785966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8" ma:contentTypeDescription="Create a new document." ma:contentTypeScope="" ma:versionID="79c5398ef0653aafd5214277d8b3eee6">
  <xsd:schema xmlns:xsd="http://www.w3.org/2001/XMLSchema" xmlns:xs="http://www.w3.org/2001/XMLSchema" xmlns:p="http://schemas.microsoft.com/office/2006/metadata/properties" xmlns:ns1="http://schemas.microsoft.com/sharepoint/v3" xmlns:ns2="5ed3b574-e192-4b6a-a168-c64278521605" xmlns:ns3="96ad5937-3f85-4497-bca1-dffeb12c2695" xmlns:ns4="http://schemas.microsoft.com/sharepoint/v3/fields" targetNamespace="http://schemas.microsoft.com/office/2006/metadata/properties" ma:root="true" ma:fieldsID="916f3cc266fa1c3329a588f952d2e2be" ns1:_="" ns2:_="" ns3:_="" ns4:_="">
    <xsd:import namespace="http://schemas.microsoft.com/sharepoint/v3"/>
    <xsd:import namespace="5ed3b574-e192-4b6a-a168-c64278521605"/>
    <xsd:import namespace="96ad5937-3f85-4497-bca1-dffeb12c2695"/>
    <xsd:import namespace="http://schemas.microsoft.com/sharepoint/v3/fields"/>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2:MediaServiceObjectDetectorVersions" minOccurs="0"/>
                <xsd:element ref="ns2:MediaServiceSearchProperties" minOccurs="0"/>
                <xsd:element ref="ns1:AssignedTo" minOccurs="0"/>
                <xsd:element ref="ns1:DateCompleted" minOccurs="0"/>
                <xsd:element ref="ns4:Task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element name="AssignedTo" ma:index="39"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Completed" ma:index="40" nillable="true" ma:displayName="Date Completed" ma:format="DateOnly" ma:internalName="DateComple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Status" ma:index="41" nillable="true" ma:displayName="Task Status" ma:default="Not Started" ma:internalName="TaskStatus">
      <xsd:simpleType>
        <xsd:restriction base="dms:Choice">
          <xsd:enumeration value="Not Started"/>
          <xsd:enumeration value="In Progress"/>
          <xsd:enumeration value="Completed"/>
          <xsd:enumeration value="Deferred"/>
          <xsd:enumeration value="Waiting on someone el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B93FF-A4EB-4405-9C91-4785B7B479EB}"/>
</file>

<file path=customXml/itemProps2.xml><?xml version="1.0" encoding="utf-8"?>
<ds:datastoreItem xmlns:ds="http://schemas.openxmlformats.org/officeDocument/2006/customXml" ds:itemID="{2BAADE9B-2ECC-43A0-9A02-2633EC51E3A1}"/>
</file>

<file path=customXml/itemProps3.xml><?xml version="1.0" encoding="utf-8"?>
<ds:datastoreItem xmlns:ds="http://schemas.openxmlformats.org/officeDocument/2006/customXml" ds:itemID="{1EABC25A-5C49-4973-9DA2-9002DF6FC681}"/>
</file>

<file path=docMetadata/LabelInfo.xml><?xml version="1.0" encoding="utf-8"?>
<clbl:labelList xmlns:clbl="http://schemas.microsoft.com/office/2020/mipLabelMetadata">
  <clbl:label id="{a8836b4b-58b3-4dd7-84fd-8ebdbeb0a0c5}" enabled="1" method="Privileged" siteId="{38b7fc89-dbe8-4ed1-a78b-39dfb6a217a8}"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Lawlor</dc:creator>
  <cp:keywords/>
  <dc:description/>
  <cp:lastModifiedBy/>
  <cp:revision/>
  <dcterms:created xsi:type="dcterms:W3CDTF">2023-04-27T14:11:33Z</dcterms:created>
  <dcterms:modified xsi:type="dcterms:W3CDTF">2024-07-03T17:42:09Z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 Category">
    <vt:lpwstr>21;#Corporate|7e1e231e-26c0-4a34-8cf6-dbbfd5d97853</vt:lpwstr>
  </property>
  <property fmtid="{D5CDD505-2E9C-101B-9397-08002B2CF9AE}" pid="4" name="InitiativeType">
    <vt:lpwstr>14</vt:lpwstr>
  </property>
</Properties>
</file>