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su\Desktop\"/>
    </mc:Choice>
  </mc:AlternateContent>
  <bookViews>
    <workbookView xWindow="0" yWindow="0" windowWidth="19200" windowHeight="10935" firstSheet="2" activeTab="2"/>
  </bookViews>
  <sheets>
    <sheet name="Contracts over 10K" sheetId="1" r:id="rId1"/>
    <sheet name="Call ups" sheetId="2" r:id="rId2"/>
    <sheet name="Amendment over 10K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D23" i="3"/>
  <c r="E23" i="3"/>
  <c r="C23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5" i="3"/>
  <c r="A3" i="2"/>
  <c r="A3" i="3"/>
</calcChain>
</file>

<file path=xl/comments1.xml><?xml version="1.0" encoding="utf-8"?>
<comments xmlns="http://schemas.openxmlformats.org/spreadsheetml/2006/main">
  <authors>
    <author>%username%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Ernestine:</t>
        </r>
        <r>
          <rPr>
            <sz val="9"/>
            <color indexed="81"/>
            <rFont val="Tahoma"/>
            <family val="2"/>
          </rPr>
          <t xml:space="preserve">
Agreement for USD$25,000.00 </t>
        </r>
      </text>
    </comment>
  </commentList>
</comments>
</file>

<file path=xl/sharedStrings.xml><?xml version="1.0" encoding="utf-8"?>
<sst xmlns="http://schemas.openxmlformats.org/spreadsheetml/2006/main" count="107" uniqueCount="87">
  <si>
    <t>PROCUREMENT ACTIVITIES</t>
  </si>
  <si>
    <t>Contracts Over $10K</t>
  </si>
  <si>
    <t>From: December 1, 2020 to December  31, 2020</t>
  </si>
  <si>
    <t>Supplier</t>
  </si>
  <si>
    <t>Contract Value (incl. Taxes)</t>
  </si>
  <si>
    <t>Contract Scope of Work</t>
  </si>
  <si>
    <t>Start Date</t>
  </si>
  <si>
    <t>End Date</t>
  </si>
  <si>
    <t>AFSL Pro Inc.</t>
  </si>
  <si>
    <t>Offical Language Training</t>
  </si>
  <si>
    <t>Leaders International</t>
  </si>
  <si>
    <t>Consulting Services - Research and Recruitment</t>
  </si>
  <si>
    <t>LinkedIn</t>
  </si>
  <si>
    <t>Learning and Development for CMHC Staff</t>
  </si>
  <si>
    <t>Mildstorm Group</t>
  </si>
  <si>
    <t>Speaker's Agreement on Post Covid Economy</t>
  </si>
  <si>
    <t>Paladin Security Group</t>
  </si>
  <si>
    <t>Security Guard Services (Granville Island)</t>
  </si>
  <si>
    <t>Capello Systems Limited</t>
  </si>
  <si>
    <t>Audio Visual Equipment and Services</t>
  </si>
  <si>
    <t>Cullen Diesel Power Ltd</t>
  </si>
  <si>
    <t>Maintenance Services for Electric Generator (Granville Island)</t>
  </si>
  <si>
    <t>KPMG LLP</t>
  </si>
  <si>
    <t>Consulting for Loaned Resource to Taxonomy Project</t>
  </si>
  <si>
    <t>Ortec Finance B.V.</t>
  </si>
  <si>
    <t>Consulting for Pension Plan Strategic Asset Allocation Review</t>
  </si>
  <si>
    <t>Nova Networks Inc.</t>
  </si>
  <si>
    <t>Purchase and Maintenance of IT Hardware</t>
  </si>
  <si>
    <t>LBC Capital Inc.</t>
  </si>
  <si>
    <t>Lease of IT Hardware</t>
  </si>
  <si>
    <t>PGI</t>
  </si>
  <si>
    <t>Teleconference services</t>
  </si>
  <si>
    <t>Call-Ups Over $10K</t>
  </si>
  <si>
    <t>Consulting for Data Mapping</t>
  </si>
  <si>
    <t>RDH Building Science Inc.</t>
  </si>
  <si>
    <t>Consulting for Yukon Housing Retrofit Guide Content</t>
  </si>
  <si>
    <t>Consulting for Risk Assessment Tool</t>
  </si>
  <si>
    <t>Deloitte LLP</t>
  </si>
  <si>
    <t>Consulting for Audit of Cyber Security Governance</t>
  </si>
  <si>
    <t>Consulting for Evaluation of Financing Initiative</t>
  </si>
  <si>
    <t>Dig Insights Inc</t>
  </si>
  <si>
    <t>Consulting for Evaluation of First Time Home Buyers Incentive</t>
  </si>
  <si>
    <t>R.A. Malatest and Associates Limited</t>
  </si>
  <si>
    <t>Consulting for Evaluation of Federal Lands Initiative</t>
  </si>
  <si>
    <t>Posterity Group Consulting Inc.</t>
  </si>
  <si>
    <t>Consulting for Identification of pathways to increase energy efficiency</t>
  </si>
  <si>
    <t>CEB Inc.</t>
  </si>
  <si>
    <t>Subscription - Audit Leadership Council</t>
  </si>
  <si>
    <t>Consulting for Evaluation of Underwriting</t>
  </si>
  <si>
    <t>Integral Group</t>
  </si>
  <si>
    <t>Green Building Certification Analysis</t>
  </si>
  <si>
    <t>Amendments Over $10K</t>
  </si>
  <si>
    <t>Total Contract Value (Before Amendments)</t>
  </si>
  <si>
    <t>Amendment Amount</t>
  </si>
  <si>
    <t>Total Contract Value (Incl. Amendments)</t>
  </si>
  <si>
    <t>Inside Mortgage Finance Publication</t>
  </si>
  <si>
    <t>Subscription for Digital Publications</t>
  </si>
  <si>
    <t>Statistics Canada</t>
  </si>
  <si>
    <t>Data Acquisition</t>
  </si>
  <si>
    <t> </t>
  </si>
  <si>
    <t>CCD Canada Incorporated</t>
  </si>
  <si>
    <t>Data - Access to Online Database</t>
  </si>
  <si>
    <t>Axiell ALM</t>
  </si>
  <si>
    <t>Access to Photolibrary Software</t>
  </si>
  <si>
    <t>SirsiDynix</t>
  </si>
  <si>
    <t>Software Licensing and Maintenance</t>
  </si>
  <si>
    <t>Optiv Canada Federal</t>
  </si>
  <si>
    <t>Purchase and Maintenance of Software</t>
  </si>
  <si>
    <t>IBM Canada Limited</t>
  </si>
  <si>
    <t xml:space="preserve">Maintenance and Support of DB2 Database Software </t>
  </si>
  <si>
    <t>Accenture Inc</t>
  </si>
  <si>
    <t>Information &amp; Technology Transformation Outsourcing Agreement</t>
  </si>
  <si>
    <t>TransUnion of Canada Incorporated</t>
  </si>
  <si>
    <t>Provision of Electronic Credit Bureau Information Data</t>
  </si>
  <si>
    <t>Moody's Analytics</t>
  </si>
  <si>
    <t>Licenses: ImpairmentCalc</t>
  </si>
  <si>
    <t>Fitch Solutions</t>
  </si>
  <si>
    <t>Fitch Solutions Subscription and License</t>
  </si>
  <si>
    <t>Subscription: CreditView: Banking-Global/Corporate Investment Grade</t>
  </si>
  <si>
    <t>Testing and Analysis of Homeowner Mortgage Insurance Loss Model</t>
  </si>
  <si>
    <t>Consulting for Support to Climate Strategy</t>
  </si>
  <si>
    <t>Modern Niagara Vancouver Inc</t>
  </si>
  <si>
    <t>Plumbing Repairs and Maintenance Services (Granville Island)</t>
  </si>
  <si>
    <t>Moody’s Analytics</t>
  </si>
  <si>
    <t>CreditView- Covered Bonds- Global</t>
  </si>
  <si>
    <t>Groupe Voxco Incorporated</t>
  </si>
  <si>
    <t>Survey Supplier - Innovation and Change Management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</si>
</sst>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yyyy\-mm\-dd;@"/>
    <numFmt numFmtId="167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444444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6" xfId="0" applyFont="1" applyFill="1" applyBorder="1" applyAlignment="1"/>
    <xf numFmtId="4" fontId="0" fillId="0" borderId="0" xfId="0" applyNumberFormat="1"/>
    <xf numFmtId="0" fontId="5" fillId="0" borderId="7" xfId="0" applyFont="1" applyFill="1" applyBorder="1" applyAlignment="1"/>
    <xf numFmtId="166" fontId="5" fillId="0" borderId="1" xfId="0" applyNumberFormat="1" applyFont="1" applyFill="1" applyBorder="1" applyAlignment="1"/>
    <xf numFmtId="166" fontId="5" fillId="0" borderId="7" xfId="0" applyNumberFormat="1" applyFont="1" applyFill="1" applyBorder="1" applyAlignment="1"/>
    <xf numFmtId="0" fontId="6" fillId="0" borderId="6" xfId="0" applyFont="1" applyBorder="1"/>
    <xf numFmtId="44" fontId="4" fillId="0" borderId="6" xfId="0" applyNumberFormat="1" applyFont="1" applyBorder="1" applyAlignment="1">
      <alignment vertical="top"/>
    </xf>
    <xf numFmtId="166" fontId="0" fillId="0" borderId="6" xfId="0" applyNumberFormat="1" applyFont="1" applyBorder="1" applyAlignment="1">
      <alignment horizontal="right" vertical="top"/>
    </xf>
    <xf numFmtId="167" fontId="5" fillId="0" borderId="6" xfId="0" applyNumberFormat="1" applyFont="1" applyFill="1" applyBorder="1" applyAlignment="1"/>
    <xf numFmtId="166" fontId="5" fillId="0" borderId="6" xfId="0" applyNumberFormat="1" applyFont="1" applyFill="1" applyBorder="1" applyAlignment="1"/>
    <xf numFmtId="0" fontId="5" fillId="0" borderId="6" xfId="0" applyFont="1" applyFill="1" applyBorder="1" applyAlignment="1">
      <alignment wrapText="1"/>
    </xf>
    <xf numFmtId="44" fontId="0" fillId="0" borderId="6" xfId="2" applyNumberFormat="1" applyFont="1" applyFill="1" applyBorder="1" applyAlignment="1">
      <alignment horizontal="left" vertical="top" wrapText="1"/>
    </xf>
    <xf numFmtId="166" fontId="0" fillId="0" borderId="6" xfId="0" applyNumberFormat="1" applyBorder="1" applyAlignment="1">
      <alignment horizontal="right" vertical="top" wrapText="1"/>
    </xf>
    <xf numFmtId="0" fontId="0" fillId="0" borderId="6" xfId="0" applyBorder="1"/>
    <xf numFmtId="165" fontId="0" fillId="0" borderId="6" xfId="0" applyNumberFormat="1" applyBorder="1"/>
    <xf numFmtId="0" fontId="5" fillId="0" borderId="8" xfId="0" applyFont="1" applyFill="1" applyBorder="1" applyAlignment="1"/>
    <xf numFmtId="167" fontId="5" fillId="0" borderId="8" xfId="0" applyNumberFormat="1" applyFont="1" applyFill="1" applyBorder="1" applyAlignment="1"/>
    <xf numFmtId="49" fontId="0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/>
    </xf>
    <xf numFmtId="44" fontId="0" fillId="0" borderId="6" xfId="1" applyNumberFormat="1" applyFont="1" applyBorder="1"/>
    <xf numFmtId="165" fontId="5" fillId="0" borderId="6" xfId="0" applyNumberFormat="1" applyFont="1" applyFill="1" applyBorder="1" applyAlignment="1">
      <alignment wrapText="1"/>
    </xf>
    <xf numFmtId="167" fontId="5" fillId="0" borderId="7" xfId="0" applyNumberFormat="1" applyFont="1" applyFill="1" applyBorder="1" applyAlignment="1"/>
    <xf numFmtId="0" fontId="4" fillId="0" borderId="6" xfId="0" applyFont="1" applyFill="1" applyBorder="1" applyAlignment="1">
      <alignment vertical="top" wrapText="1"/>
    </xf>
    <xf numFmtId="166" fontId="0" fillId="0" borderId="6" xfId="0" applyNumberFormat="1" applyFont="1" applyFill="1" applyBorder="1" applyAlignment="1">
      <alignment horizontal="right" vertical="top"/>
    </xf>
    <xf numFmtId="0" fontId="2" fillId="0" borderId="0" xfId="0" applyFont="1" applyBorder="1"/>
    <xf numFmtId="49" fontId="0" fillId="0" borderId="7" xfId="0" applyNumberFormat="1" applyFont="1" applyBorder="1" applyAlignment="1">
      <alignment horizontal="left"/>
    </xf>
    <xf numFmtId="44" fontId="4" fillId="0" borderId="7" xfId="0" applyNumberFormat="1" applyFont="1" applyBorder="1" applyAlignment="1">
      <alignment vertical="top"/>
    </xf>
    <xf numFmtId="166" fontId="5" fillId="0" borderId="9" xfId="0" applyNumberFormat="1" applyFont="1" applyFill="1" applyBorder="1" applyAlignment="1"/>
    <xf numFmtId="0" fontId="6" fillId="0" borderId="6" xfId="0" applyFont="1" applyBorder="1" applyAlignment="1">
      <alignment wrapText="1"/>
    </xf>
    <xf numFmtId="167" fontId="5" fillId="0" borderId="10" xfId="0" applyNumberFormat="1" applyFont="1" applyFill="1" applyBorder="1" applyAlignment="1"/>
    <xf numFmtId="166" fontId="5" fillId="0" borderId="11" xfId="0" applyNumberFormat="1" applyFont="1" applyFill="1" applyBorder="1" applyAlignment="1"/>
    <xf numFmtId="0" fontId="4" fillId="0" borderId="12" xfId="0" applyFont="1" applyFill="1" applyBorder="1" applyAlignment="1">
      <alignment vertical="top"/>
    </xf>
    <xf numFmtId="0" fontId="5" fillId="0" borderId="6" xfId="0" applyFont="1" applyBorder="1" applyAlignment="1">
      <alignment wrapText="1"/>
    </xf>
    <xf numFmtId="49" fontId="0" fillId="0" borderId="6" xfId="0" applyNumberFormat="1" applyFill="1" applyBorder="1" applyAlignment="1">
      <alignment horizontal="left"/>
    </xf>
    <xf numFmtId="167" fontId="0" fillId="0" borderId="6" xfId="0" applyNumberFormat="1" applyFill="1" applyBorder="1" applyAlignment="1">
      <alignment horizontal="left"/>
    </xf>
    <xf numFmtId="167" fontId="6" fillId="0" borderId="6" xfId="0" applyNumberFormat="1" applyFont="1" applyBorder="1" applyAlignment="1">
      <alignment wrapText="1"/>
    </xf>
    <xf numFmtId="167" fontId="4" fillId="0" borderId="6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left" wrapText="1"/>
    </xf>
    <xf numFmtId="167" fontId="4" fillId="0" borderId="6" xfId="0" applyNumberFormat="1" applyFont="1" applyBorder="1" applyAlignment="1">
      <alignment horizontal="right" wrapText="1"/>
    </xf>
    <xf numFmtId="167" fontId="4" fillId="0" borderId="6" xfId="0" applyNumberFormat="1" applyFont="1" applyBorder="1" applyAlignment="1">
      <alignment vertical="top"/>
    </xf>
    <xf numFmtId="167" fontId="4" fillId="0" borderId="6" xfId="0" applyNumberFormat="1" applyFont="1" applyBorder="1" applyAlignment="1">
      <alignment horizontal="right" vertical="top"/>
    </xf>
    <xf numFmtId="167" fontId="4" fillId="0" borderId="6" xfId="0" applyNumberFormat="1" applyFont="1" applyBorder="1"/>
    <xf numFmtId="164" fontId="5" fillId="0" borderId="6" xfId="0" applyNumberFormat="1" applyFont="1" applyFill="1" applyBorder="1" applyAlignment="1">
      <alignment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167" fontId="4" fillId="0" borderId="6" xfId="0" applyNumberFormat="1" applyFont="1" applyBorder="1" applyAlignment="1">
      <alignment wrapText="1"/>
    </xf>
    <xf numFmtId="166" fontId="4" fillId="0" borderId="6" xfId="0" applyNumberFormat="1" applyFont="1" applyBorder="1"/>
    <xf numFmtId="166" fontId="4" fillId="0" borderId="6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center" wrapText="1"/>
    </xf>
    <xf numFmtId="167" fontId="9" fillId="0" borderId="6" xfId="0" applyNumberFormat="1" applyFont="1" applyBorder="1" applyAlignment="1">
      <alignment wrapText="1"/>
    </xf>
    <xf numFmtId="166" fontId="4" fillId="0" borderId="6" xfId="0" applyNumberFormat="1" applyFont="1" applyBorder="1" applyAlignment="1">
      <alignment horizontal="right" vertical="top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167" fontId="2" fillId="2" borderId="14" xfId="0" applyNumberFormat="1" applyFont="1" applyFill="1" applyBorder="1" applyAlignment="1">
      <alignment horizontal="left" wrapText="1"/>
    </xf>
    <xf numFmtId="167" fontId="2" fillId="2" borderId="14" xfId="2" applyNumberFormat="1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/>
    </xf>
    <xf numFmtId="166" fontId="5" fillId="0" borderId="6" xfId="0" applyNumberFormat="1" applyFont="1" applyBorder="1"/>
    <xf numFmtId="0" fontId="5" fillId="0" borderId="12" xfId="0" applyFont="1" applyFill="1" applyBorder="1" applyAlignment="1"/>
    <xf numFmtId="167" fontId="5" fillId="0" borderId="12" xfId="0" applyNumberFormat="1" applyFont="1" applyFill="1" applyBorder="1" applyAlignment="1"/>
    <xf numFmtId="166" fontId="5" fillId="0" borderId="16" xfId="0" applyNumberFormat="1" applyFont="1" applyFill="1" applyBorder="1" applyAlignment="1"/>
    <xf numFmtId="0" fontId="5" fillId="0" borderId="17" xfId="0" applyFont="1" applyFill="1" applyBorder="1" applyAlignment="1"/>
    <xf numFmtId="167" fontId="5" fillId="0" borderId="17" xfId="0" applyNumberFormat="1" applyFont="1" applyFill="1" applyBorder="1" applyAlignment="1"/>
    <xf numFmtId="165" fontId="0" fillId="0" borderId="0" xfId="0" applyNumberFormat="1"/>
    <xf numFmtId="166" fontId="0" fillId="0" borderId="6" xfId="0" applyNumberFormat="1" applyFill="1" applyBorder="1" applyAlignment="1">
      <alignment horizontal="right"/>
    </xf>
    <xf numFmtId="166" fontId="5" fillId="0" borderId="17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167" fontId="0" fillId="0" borderId="0" xfId="0" applyNumberForma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workbookViewId="0">
      <selection activeCell="E17" sqref="E17"/>
    </sheetView>
  </sheetViews>
  <sheetFormatPr defaultRowHeight="15" x14ac:dyDescent="0.25"/>
  <cols>
    <col min="1" max="1" width="45.28515625" customWidth="1"/>
    <col min="2" max="2" width="24.28515625" customWidth="1"/>
    <col min="3" max="3" width="57" customWidth="1"/>
    <col min="4" max="4" width="15" customWidth="1"/>
    <col min="5" max="5" width="15.140625" customWidth="1"/>
  </cols>
  <sheetData>
    <row r="1" spans="1:7" x14ac:dyDescent="0.25">
      <c r="A1" s="8"/>
      <c r="B1" s="8"/>
      <c r="C1" s="37" t="s">
        <v>0</v>
      </c>
      <c r="D1" s="8"/>
      <c r="E1" s="8"/>
    </row>
    <row r="2" spans="1:7" x14ac:dyDescent="0.25">
      <c r="A2" s="8"/>
      <c r="B2" s="8"/>
      <c r="C2" s="37" t="s">
        <v>1</v>
      </c>
      <c r="D2" s="8"/>
      <c r="E2" s="8"/>
    </row>
    <row r="3" spans="1:7" x14ac:dyDescent="0.25">
      <c r="A3" s="8"/>
      <c r="B3" s="8"/>
      <c r="C3" s="37" t="s">
        <v>2</v>
      </c>
      <c r="D3" s="8"/>
      <c r="E3" s="8"/>
    </row>
    <row r="4" spans="1:7" ht="30" x14ac:dyDescent="0.25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</row>
    <row r="5" spans="1:7" x14ac:dyDescent="0.25">
      <c r="A5" s="9" t="s">
        <v>8</v>
      </c>
      <c r="B5" s="34">
        <v>4500000</v>
      </c>
      <c r="C5" s="9" t="s">
        <v>9</v>
      </c>
      <c r="D5" s="16">
        <v>44166</v>
      </c>
      <c r="E5" s="16">
        <v>44926</v>
      </c>
      <c r="F5" s="7"/>
      <c r="G5" s="7"/>
    </row>
    <row r="6" spans="1:7" x14ac:dyDescent="0.25">
      <c r="A6" s="38" t="s">
        <v>10</v>
      </c>
      <c r="B6" s="39">
        <v>100000</v>
      </c>
      <c r="C6" s="44" t="s">
        <v>11</v>
      </c>
      <c r="D6" s="17">
        <v>44173</v>
      </c>
      <c r="E6" s="17">
        <v>44561</v>
      </c>
      <c r="F6" s="7"/>
      <c r="G6" s="7"/>
    </row>
    <row r="7" spans="1:7" x14ac:dyDescent="0.25">
      <c r="A7" s="15" t="s">
        <v>12</v>
      </c>
      <c r="B7" s="42">
        <v>147040</v>
      </c>
      <c r="C7" s="41" t="s">
        <v>13</v>
      </c>
      <c r="D7" s="43">
        <v>44188</v>
      </c>
      <c r="E7" s="17">
        <v>45282</v>
      </c>
      <c r="F7" s="7"/>
      <c r="G7" s="7"/>
    </row>
    <row r="8" spans="1:7" x14ac:dyDescent="0.25">
      <c r="A8" s="71" t="s">
        <v>14</v>
      </c>
      <c r="B8" s="72">
        <v>31767.5</v>
      </c>
      <c r="C8" s="71" t="s">
        <v>15</v>
      </c>
      <c r="D8" s="73">
        <v>44188</v>
      </c>
      <c r="E8" s="73">
        <v>44217</v>
      </c>
      <c r="F8" s="8"/>
      <c r="G8" s="8"/>
    </row>
    <row r="9" spans="1:7" x14ac:dyDescent="0.25">
      <c r="A9" s="46" t="s">
        <v>16</v>
      </c>
      <c r="B9" s="47">
        <v>5000000</v>
      </c>
      <c r="C9" s="46" t="s">
        <v>17</v>
      </c>
      <c r="D9" s="77">
        <v>44195</v>
      </c>
      <c r="E9" s="77">
        <v>45291</v>
      </c>
      <c r="F9" s="8"/>
      <c r="G9" s="8"/>
    </row>
    <row r="10" spans="1:7" x14ac:dyDescent="0.25">
      <c r="A10" s="46" t="s">
        <v>18</v>
      </c>
      <c r="B10" s="47">
        <v>10000000</v>
      </c>
      <c r="C10" s="46" t="s">
        <v>19</v>
      </c>
      <c r="D10" s="77">
        <v>44167</v>
      </c>
      <c r="E10" s="77">
        <v>45262</v>
      </c>
      <c r="F10" s="8"/>
      <c r="G10" s="8"/>
    </row>
    <row r="11" spans="1:7" x14ac:dyDescent="0.25">
      <c r="A11" s="46" t="s">
        <v>20</v>
      </c>
      <c r="B11" s="47">
        <v>36750</v>
      </c>
      <c r="C11" s="46" t="s">
        <v>21</v>
      </c>
      <c r="D11" s="77">
        <v>44172</v>
      </c>
      <c r="E11" s="77">
        <v>45997</v>
      </c>
      <c r="F11" s="8"/>
      <c r="G11" s="8"/>
    </row>
    <row r="12" spans="1:7" x14ac:dyDescent="0.25">
      <c r="A12" s="46" t="s">
        <v>22</v>
      </c>
      <c r="B12" s="47">
        <v>17797.5</v>
      </c>
      <c r="C12" s="46" t="s">
        <v>23</v>
      </c>
      <c r="D12" s="77">
        <v>44172</v>
      </c>
      <c r="E12" s="77">
        <v>44196</v>
      </c>
      <c r="F12" s="8"/>
      <c r="G12" s="8"/>
    </row>
    <row r="13" spans="1:7" x14ac:dyDescent="0.25">
      <c r="A13" s="46" t="s">
        <v>24</v>
      </c>
      <c r="B13" s="47">
        <v>96050</v>
      </c>
      <c r="C13" s="46" t="s">
        <v>25</v>
      </c>
      <c r="D13" s="77">
        <v>44186</v>
      </c>
      <c r="E13" s="77">
        <v>44551</v>
      </c>
      <c r="F13" s="8"/>
      <c r="G13" s="8"/>
    </row>
    <row r="14" spans="1:7" x14ac:dyDescent="0.25">
      <c r="A14" s="46" t="s">
        <v>26</v>
      </c>
      <c r="B14" s="47">
        <v>48377.56</v>
      </c>
      <c r="C14" s="46" t="s">
        <v>27</v>
      </c>
      <c r="D14" s="77">
        <v>44186</v>
      </c>
      <c r="E14" s="77">
        <v>44216</v>
      </c>
      <c r="F14" s="8"/>
      <c r="G14" s="8"/>
    </row>
    <row r="15" spans="1:7" x14ac:dyDescent="0.25">
      <c r="A15" s="74" t="s">
        <v>28</v>
      </c>
      <c r="B15" s="75">
        <v>30794.76</v>
      </c>
      <c r="C15" s="74" t="s">
        <v>29</v>
      </c>
      <c r="D15" s="78">
        <v>44188</v>
      </c>
      <c r="E15" s="78">
        <v>45283</v>
      </c>
      <c r="F15" s="8"/>
      <c r="G15" s="8"/>
    </row>
    <row r="16" spans="1:7" x14ac:dyDescent="0.25">
      <c r="A16" s="13" t="s">
        <v>30</v>
      </c>
      <c r="B16" s="75">
        <v>40680</v>
      </c>
      <c r="C16" s="79" t="s">
        <v>31</v>
      </c>
      <c r="D16" s="22">
        <v>44140</v>
      </c>
      <c r="E16" s="22">
        <v>44504</v>
      </c>
      <c r="F16" s="8"/>
      <c r="G16" s="8"/>
    </row>
    <row r="17" spans="1:7" x14ac:dyDescent="0.25">
      <c r="A17" s="13"/>
      <c r="B17" s="33"/>
      <c r="C17" s="23"/>
      <c r="D17" s="22"/>
      <c r="E17" s="22"/>
      <c r="F17" s="8"/>
      <c r="G17" s="8"/>
    </row>
    <row r="18" spans="1:7" x14ac:dyDescent="0.25">
      <c r="A18" s="13"/>
      <c r="B18" s="21"/>
      <c r="C18" s="13"/>
      <c r="D18" s="22"/>
      <c r="E18" s="22"/>
      <c r="F18" s="8"/>
      <c r="G18" s="8"/>
    </row>
    <row r="19" spans="1:7" x14ac:dyDescent="0.25">
      <c r="A19" s="13"/>
      <c r="B19" s="21"/>
      <c r="C19" s="13"/>
      <c r="D19" s="22"/>
      <c r="E19" s="22"/>
      <c r="F19" s="8"/>
      <c r="G19" s="8"/>
    </row>
    <row r="20" spans="1:7" x14ac:dyDescent="0.25">
      <c r="A20" s="13"/>
      <c r="B20" s="21"/>
      <c r="C20" s="13"/>
      <c r="D20" s="22"/>
      <c r="E20" s="22"/>
      <c r="F20" s="8"/>
      <c r="G20" s="8"/>
    </row>
    <row r="21" spans="1:7" ht="14.25" customHeight="1" x14ac:dyDescent="0.25">
      <c r="A21" s="30"/>
      <c r="B21" s="32"/>
      <c r="C21" s="30"/>
      <c r="D21" s="22"/>
      <c r="E21" s="22"/>
      <c r="F21" s="8"/>
      <c r="G21" s="8"/>
    </row>
    <row r="22" spans="1:7" x14ac:dyDescent="0.25">
      <c r="A22" s="18"/>
      <c r="B22" s="19"/>
      <c r="C22" s="18"/>
      <c r="D22" s="20"/>
      <c r="E22" s="20"/>
    </row>
    <row r="23" spans="1:7" x14ac:dyDescent="0.25">
      <c r="A23" s="13"/>
      <c r="B23" s="21"/>
      <c r="C23" s="13"/>
      <c r="D23" s="22"/>
      <c r="E23" s="22"/>
    </row>
    <row r="24" spans="1:7" x14ac:dyDescent="0.25">
      <c r="A24" s="13"/>
      <c r="B24" s="21"/>
      <c r="C24" s="13"/>
      <c r="D24" s="22"/>
      <c r="E24" s="22"/>
    </row>
    <row r="25" spans="1:7" x14ac:dyDescent="0.25">
      <c r="A25" s="26"/>
      <c r="B25" s="27"/>
      <c r="C25" s="26"/>
      <c r="D25" s="70"/>
      <c r="E25" s="70"/>
    </row>
    <row r="26" spans="1:7" x14ac:dyDescent="0.25">
      <c r="A26" s="13"/>
      <c r="B26" s="21"/>
      <c r="C26" s="13"/>
      <c r="D26" s="22"/>
      <c r="E26" s="22"/>
    </row>
    <row r="27" spans="1:7" x14ac:dyDescent="0.25">
      <c r="A27" s="13"/>
      <c r="B27" s="21"/>
      <c r="C27" s="13"/>
      <c r="D27" s="22"/>
      <c r="E27" s="22"/>
    </row>
    <row r="28" spans="1:7" x14ac:dyDescent="0.25">
      <c r="A28" s="13"/>
      <c r="B28" s="21"/>
      <c r="C28" s="13"/>
      <c r="D28" s="22"/>
      <c r="E28" s="22"/>
    </row>
    <row r="29" spans="1:7" x14ac:dyDescent="0.25">
      <c r="A29" s="31"/>
      <c r="B29" s="19"/>
      <c r="C29" s="35"/>
      <c r="D29" s="36"/>
      <c r="E29" s="36"/>
    </row>
    <row r="30" spans="1:7" x14ac:dyDescent="0.25">
      <c r="A30" s="13"/>
      <c r="B30" s="33"/>
      <c r="C30" s="13"/>
      <c r="D30" s="22"/>
      <c r="E30" s="22"/>
    </row>
    <row r="31" spans="1:7" x14ac:dyDescent="0.25">
      <c r="A31" s="28"/>
      <c r="B31" s="29"/>
      <c r="C31" s="28"/>
      <c r="D31" s="22"/>
      <c r="E31" s="22"/>
    </row>
    <row r="32" spans="1:7" x14ac:dyDescent="0.25">
      <c r="A32" s="13"/>
      <c r="B32" s="21"/>
      <c r="C32" s="13"/>
      <c r="D32" s="40"/>
      <c r="E32" s="22"/>
    </row>
  </sheetData>
  <sortState ref="A5:E32">
    <sortCondition ref="A5:A32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5" sqref="A15"/>
    </sheetView>
  </sheetViews>
  <sheetFormatPr defaultRowHeight="15" x14ac:dyDescent="0.25"/>
  <cols>
    <col min="1" max="1" width="37" customWidth="1"/>
    <col min="2" max="2" width="22.140625" style="6" customWidth="1"/>
    <col min="3" max="3" width="61.140625" customWidth="1"/>
    <col min="4" max="4" width="14.5703125" customWidth="1"/>
    <col min="5" max="5" width="13.85546875" customWidth="1"/>
  </cols>
  <sheetData>
    <row r="1" spans="1:5" ht="15.75" x14ac:dyDescent="0.25">
      <c r="A1" s="81" t="s">
        <v>0</v>
      </c>
      <c r="B1" s="81"/>
      <c r="C1" s="81"/>
      <c r="D1" s="81"/>
      <c r="E1" s="81"/>
    </row>
    <row r="2" spans="1:5" x14ac:dyDescent="0.25">
      <c r="A2" s="82" t="s">
        <v>32</v>
      </c>
      <c r="B2" s="83"/>
      <c r="C2" s="83"/>
      <c r="D2" s="83"/>
      <c r="E2" s="83"/>
    </row>
    <row r="3" spans="1:5" ht="15.75" thickBot="1" x14ac:dyDescent="0.3">
      <c r="A3" s="84" t="str">
        <f>'Contracts over 10K'!C3</f>
        <v>From: December 1, 2020 to December  31, 2020</v>
      </c>
      <c r="B3" s="84"/>
      <c r="C3" s="84"/>
      <c r="D3" s="84"/>
      <c r="E3" s="84"/>
    </row>
    <row r="4" spans="1:5" ht="30" x14ac:dyDescent="0.25">
      <c r="A4" s="1" t="s">
        <v>3</v>
      </c>
      <c r="B4" s="5" t="s">
        <v>4</v>
      </c>
      <c r="C4" s="3" t="s">
        <v>5</v>
      </c>
      <c r="D4" s="2" t="s">
        <v>6</v>
      </c>
      <c r="E4" s="4" t="s">
        <v>7</v>
      </c>
    </row>
    <row r="5" spans="1:5" x14ac:dyDescent="0.25">
      <c r="A5" s="46" t="s">
        <v>22</v>
      </c>
      <c r="B5" s="47">
        <v>22769.5</v>
      </c>
      <c r="C5" s="46" t="s">
        <v>33</v>
      </c>
      <c r="D5" s="77">
        <v>44176</v>
      </c>
      <c r="E5" s="77">
        <v>44196</v>
      </c>
    </row>
    <row r="6" spans="1:5" x14ac:dyDescent="0.25">
      <c r="A6" s="46" t="s">
        <v>34</v>
      </c>
      <c r="B6" s="47">
        <v>36363.78</v>
      </c>
      <c r="C6" s="46" t="s">
        <v>35</v>
      </c>
      <c r="D6" s="77">
        <v>44166</v>
      </c>
      <c r="E6" s="77">
        <v>44316</v>
      </c>
    </row>
    <row r="7" spans="1:5" x14ac:dyDescent="0.25">
      <c r="A7" s="46" t="s">
        <v>22</v>
      </c>
      <c r="B7" s="47">
        <v>41956.9</v>
      </c>
      <c r="C7" s="46" t="s">
        <v>36</v>
      </c>
      <c r="D7" s="77">
        <v>44168</v>
      </c>
      <c r="E7" s="77">
        <v>44189</v>
      </c>
    </row>
    <row r="8" spans="1:5" x14ac:dyDescent="0.25">
      <c r="A8" s="46" t="s">
        <v>37</v>
      </c>
      <c r="B8" s="47">
        <v>64128</v>
      </c>
      <c r="C8" s="46" t="s">
        <v>38</v>
      </c>
      <c r="D8" s="77">
        <v>44175</v>
      </c>
      <c r="E8" s="77">
        <v>44316</v>
      </c>
    </row>
    <row r="9" spans="1:5" x14ac:dyDescent="0.25">
      <c r="A9" s="46" t="s">
        <v>22</v>
      </c>
      <c r="B9" s="47">
        <v>36291.08</v>
      </c>
      <c r="C9" s="46" t="s">
        <v>39</v>
      </c>
      <c r="D9" s="77">
        <v>44175</v>
      </c>
      <c r="E9" s="77">
        <v>44227</v>
      </c>
    </row>
    <row r="10" spans="1:5" x14ac:dyDescent="0.25">
      <c r="A10" s="46" t="s">
        <v>40</v>
      </c>
      <c r="B10" s="47">
        <v>19210</v>
      </c>
      <c r="C10" s="46" t="s">
        <v>41</v>
      </c>
      <c r="D10" s="77">
        <v>44179</v>
      </c>
      <c r="E10" s="77">
        <v>44196</v>
      </c>
    </row>
    <row r="11" spans="1:5" x14ac:dyDescent="0.25">
      <c r="A11" s="46" t="s">
        <v>42</v>
      </c>
      <c r="B11" s="47">
        <v>22106.25</v>
      </c>
      <c r="C11" s="46" t="s">
        <v>43</v>
      </c>
      <c r="D11" s="77">
        <v>44179</v>
      </c>
      <c r="E11" s="77">
        <v>44196</v>
      </c>
    </row>
    <row r="12" spans="1:5" x14ac:dyDescent="0.25">
      <c r="A12" s="46" t="s">
        <v>44</v>
      </c>
      <c r="B12" s="47">
        <v>92462.25</v>
      </c>
      <c r="C12" s="46" t="s">
        <v>45</v>
      </c>
      <c r="D12" s="77">
        <v>44188</v>
      </c>
      <c r="E12" s="77">
        <v>44439</v>
      </c>
    </row>
    <row r="13" spans="1:5" x14ac:dyDescent="0.25">
      <c r="A13" s="46" t="s">
        <v>46</v>
      </c>
      <c r="B13" s="47">
        <v>40836</v>
      </c>
      <c r="C13" s="46" t="s">
        <v>47</v>
      </c>
      <c r="D13" s="77">
        <v>44166</v>
      </c>
      <c r="E13" s="77">
        <v>44561</v>
      </c>
    </row>
    <row r="14" spans="1:5" x14ac:dyDescent="0.25">
      <c r="A14" s="46" t="s">
        <v>22</v>
      </c>
      <c r="B14" s="47">
        <v>20465</v>
      </c>
      <c r="C14" s="46" t="s">
        <v>48</v>
      </c>
      <c r="D14" s="77">
        <v>44181</v>
      </c>
      <c r="E14" s="77">
        <v>44227</v>
      </c>
    </row>
    <row r="15" spans="1:5" x14ac:dyDescent="0.25">
      <c r="A15" s="46" t="s">
        <v>49</v>
      </c>
      <c r="B15" s="47">
        <v>63291.3</v>
      </c>
      <c r="C15" s="46" t="s">
        <v>50</v>
      </c>
      <c r="D15" s="77">
        <v>44187</v>
      </c>
      <c r="E15" s="77">
        <v>44286</v>
      </c>
    </row>
  </sheetData>
  <sortState ref="A5:E11">
    <sortCondition ref="A5:A11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15" sqref="D15"/>
    </sheetView>
  </sheetViews>
  <sheetFormatPr defaultRowHeight="15" x14ac:dyDescent="0.25"/>
  <cols>
    <col min="1" max="1" width="41.7109375" customWidth="1"/>
    <col min="2" max="2" width="61.710937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  <col min="8" max="8" width="16.28515625" bestFit="1" customWidth="1"/>
  </cols>
  <sheetData>
    <row r="1" spans="1:9" x14ac:dyDescent="0.25">
      <c r="A1" s="82" t="s">
        <v>0</v>
      </c>
      <c r="B1" s="82"/>
      <c r="C1" s="82"/>
      <c r="D1" s="82"/>
      <c r="E1" s="82"/>
      <c r="F1" s="82"/>
      <c r="G1" s="82"/>
      <c r="H1" s="14"/>
      <c r="I1" s="14"/>
    </row>
    <row r="2" spans="1:9" x14ac:dyDescent="0.25">
      <c r="A2" s="82" t="s">
        <v>51</v>
      </c>
      <c r="B2" s="83"/>
      <c r="C2" s="83"/>
      <c r="D2" s="83"/>
      <c r="E2" s="83"/>
      <c r="F2" s="83"/>
      <c r="G2" s="83"/>
      <c r="H2" s="14"/>
      <c r="I2" s="14"/>
    </row>
    <row r="3" spans="1:9" x14ac:dyDescent="0.25">
      <c r="A3" s="84" t="str">
        <f>'Contracts over 10K'!C3</f>
        <v>From: December 1, 2020 to December  31, 2020</v>
      </c>
      <c r="B3" s="84"/>
      <c r="C3" s="84"/>
      <c r="D3" s="84"/>
      <c r="E3" s="84"/>
      <c r="F3" s="84"/>
      <c r="G3" s="84"/>
      <c r="H3" s="14"/>
      <c r="I3" s="14"/>
    </row>
    <row r="4" spans="1:9" ht="45" x14ac:dyDescent="0.25">
      <c r="A4" s="65" t="s">
        <v>3</v>
      </c>
      <c r="B4" s="66" t="s">
        <v>5</v>
      </c>
      <c r="C4" s="67" t="s">
        <v>52</v>
      </c>
      <c r="D4" s="68" t="s">
        <v>53</v>
      </c>
      <c r="E4" s="67" t="s">
        <v>54</v>
      </c>
      <c r="F4" s="66" t="s">
        <v>6</v>
      </c>
      <c r="G4" s="69" t="s">
        <v>7</v>
      </c>
      <c r="H4" s="14"/>
      <c r="I4" s="14"/>
    </row>
    <row r="5" spans="1:9" x14ac:dyDescent="0.25">
      <c r="A5" s="13" t="s">
        <v>55</v>
      </c>
      <c r="B5" s="13" t="s">
        <v>56</v>
      </c>
      <c r="C5" s="33">
        <v>10475</v>
      </c>
      <c r="D5" s="33">
        <v>10199</v>
      </c>
      <c r="E5" s="33">
        <v>20674</v>
      </c>
      <c r="F5" s="22">
        <v>41611</v>
      </c>
      <c r="G5" s="22">
        <v>44534</v>
      </c>
      <c r="H5" s="14">
        <f>C5+D5</f>
        <v>20674</v>
      </c>
      <c r="I5" s="14"/>
    </row>
    <row r="6" spans="1:9" x14ac:dyDescent="0.25">
      <c r="A6" s="13" t="s">
        <v>57</v>
      </c>
      <c r="B6" s="13" t="s">
        <v>58</v>
      </c>
      <c r="C6" s="33">
        <v>8032476.2699999996</v>
      </c>
      <c r="D6" s="33">
        <v>-57559.06</v>
      </c>
      <c r="E6" s="33">
        <v>7974917.21</v>
      </c>
      <c r="F6" s="22" t="s">
        <v>59</v>
      </c>
      <c r="G6" s="22">
        <v>45016</v>
      </c>
      <c r="H6" s="14">
        <f t="shared" ref="H6:H22" si="0">C6+D6</f>
        <v>7974917.21</v>
      </c>
      <c r="I6" s="14"/>
    </row>
    <row r="7" spans="1:9" x14ac:dyDescent="0.25">
      <c r="A7" s="13" t="s">
        <v>57</v>
      </c>
      <c r="B7" s="13" t="s">
        <v>58</v>
      </c>
      <c r="C7" s="33">
        <v>265000</v>
      </c>
      <c r="D7" s="33">
        <v>34450</v>
      </c>
      <c r="E7" s="33">
        <v>299450</v>
      </c>
      <c r="F7" s="22">
        <v>43922</v>
      </c>
      <c r="G7" s="22">
        <v>44286</v>
      </c>
      <c r="H7" s="14">
        <f t="shared" si="0"/>
        <v>299450</v>
      </c>
      <c r="I7" s="14"/>
    </row>
    <row r="8" spans="1:9" x14ac:dyDescent="0.25">
      <c r="A8" s="13" t="s">
        <v>60</v>
      </c>
      <c r="B8" s="13" t="s">
        <v>61</v>
      </c>
      <c r="C8" s="33">
        <v>12486.5</v>
      </c>
      <c r="D8" s="33">
        <v>12486.5</v>
      </c>
      <c r="E8" s="33">
        <v>24973</v>
      </c>
      <c r="F8" s="22">
        <v>43466</v>
      </c>
      <c r="G8" s="22">
        <v>44926</v>
      </c>
      <c r="H8" s="14">
        <f t="shared" si="0"/>
        <v>24973</v>
      </c>
      <c r="I8" s="14"/>
    </row>
    <row r="9" spans="1:9" x14ac:dyDescent="0.25">
      <c r="A9" s="13" t="s">
        <v>62</v>
      </c>
      <c r="B9" s="13" t="s">
        <v>63</v>
      </c>
      <c r="C9" s="33">
        <v>58318.3</v>
      </c>
      <c r="D9" s="33">
        <v>8630.7000000000007</v>
      </c>
      <c r="E9" s="33">
        <v>66949</v>
      </c>
      <c r="F9" s="22">
        <v>42736</v>
      </c>
      <c r="G9" s="22">
        <v>44561</v>
      </c>
      <c r="H9" s="14">
        <f t="shared" si="0"/>
        <v>66949</v>
      </c>
      <c r="I9" s="14"/>
    </row>
    <row r="10" spans="1:9" x14ac:dyDescent="0.25">
      <c r="A10" s="13" t="s">
        <v>64</v>
      </c>
      <c r="B10" s="13" t="s">
        <v>65</v>
      </c>
      <c r="C10" s="33">
        <v>197660</v>
      </c>
      <c r="D10" s="33">
        <v>22510</v>
      </c>
      <c r="E10" s="33">
        <v>220170</v>
      </c>
      <c r="F10" s="22">
        <v>40269</v>
      </c>
      <c r="G10" s="22">
        <v>44561</v>
      </c>
      <c r="H10" s="14">
        <f t="shared" si="0"/>
        <v>220170</v>
      </c>
      <c r="I10" s="14"/>
    </row>
    <row r="11" spans="1:9" x14ac:dyDescent="0.25">
      <c r="A11" s="45" t="s">
        <v>66</v>
      </c>
      <c r="B11" s="45" t="s">
        <v>67</v>
      </c>
      <c r="C11" s="24">
        <v>1256488</v>
      </c>
      <c r="D11" s="24">
        <v>215214</v>
      </c>
      <c r="E11" s="24">
        <v>1471702</v>
      </c>
      <c r="F11" s="25">
        <v>41532</v>
      </c>
      <c r="G11" s="25">
        <v>44561</v>
      </c>
      <c r="H11" s="14">
        <f t="shared" si="0"/>
        <v>1471702</v>
      </c>
      <c r="I11" s="14"/>
    </row>
    <row r="12" spans="1:9" x14ac:dyDescent="0.25">
      <c r="A12" s="23" t="s">
        <v>68</v>
      </c>
      <c r="B12" s="23" t="s">
        <v>69</v>
      </c>
      <c r="C12" s="55">
        <v>42091.72</v>
      </c>
      <c r="D12" s="55">
        <v>45593.95</v>
      </c>
      <c r="E12" s="55">
        <v>87685.67</v>
      </c>
      <c r="F12" s="25">
        <v>43770</v>
      </c>
      <c r="G12" s="25">
        <v>44500</v>
      </c>
      <c r="H12" s="14">
        <f t="shared" si="0"/>
        <v>87685.67</v>
      </c>
      <c r="I12" s="14"/>
    </row>
    <row r="13" spans="1:9" x14ac:dyDescent="0.25">
      <c r="A13" s="23" t="s">
        <v>70</v>
      </c>
      <c r="B13" s="23" t="s">
        <v>71</v>
      </c>
      <c r="C13" s="55">
        <v>744142744.95000005</v>
      </c>
      <c r="D13" s="55">
        <f>E13-C13</f>
        <v>-15105957.430000067</v>
      </c>
      <c r="E13" s="55">
        <v>729036787.51999998</v>
      </c>
      <c r="F13" s="25">
        <v>42231</v>
      </c>
      <c r="G13" s="25">
        <v>45152</v>
      </c>
      <c r="H13" s="14">
        <f t="shared" si="0"/>
        <v>729036787.51999998</v>
      </c>
      <c r="I13" s="14"/>
    </row>
    <row r="14" spans="1:9" x14ac:dyDescent="0.25">
      <c r="A14" s="13" t="s">
        <v>72</v>
      </c>
      <c r="B14" s="13" t="s">
        <v>73</v>
      </c>
      <c r="C14" s="33">
        <v>3914783.4</v>
      </c>
      <c r="D14" s="33">
        <v>1313932.49</v>
      </c>
      <c r="E14" s="33">
        <v>5228715.8899999997</v>
      </c>
      <c r="F14" s="22">
        <v>42644</v>
      </c>
      <c r="G14" s="22">
        <v>45224</v>
      </c>
      <c r="H14" s="14">
        <f t="shared" si="0"/>
        <v>5228715.8899999997</v>
      </c>
      <c r="I14" s="14"/>
    </row>
    <row r="15" spans="1:9" x14ac:dyDescent="0.25">
      <c r="A15" s="56" t="s">
        <v>74</v>
      </c>
      <c r="B15" s="57" t="s">
        <v>75</v>
      </c>
      <c r="C15" s="58">
        <v>744245.12</v>
      </c>
      <c r="D15" s="48">
        <v>400258.43</v>
      </c>
      <c r="E15" s="51">
        <v>1144503.55</v>
      </c>
      <c r="F15" s="59">
        <v>43449</v>
      </c>
      <c r="G15" s="59">
        <v>44544</v>
      </c>
      <c r="H15" s="14">
        <f t="shared" si="0"/>
        <v>1144503.55</v>
      </c>
      <c r="I15" s="14"/>
    </row>
    <row r="16" spans="1:9" x14ac:dyDescent="0.25">
      <c r="A16" s="57" t="s">
        <v>76</v>
      </c>
      <c r="B16" s="56" t="s">
        <v>77</v>
      </c>
      <c r="C16" s="54">
        <v>311517.15000000002</v>
      </c>
      <c r="D16" s="48">
        <v>104175</v>
      </c>
      <c r="E16" s="49">
        <v>415692.15</v>
      </c>
      <c r="F16" s="60">
        <v>43070</v>
      </c>
      <c r="G16" s="59">
        <v>44530</v>
      </c>
      <c r="H16" s="14">
        <f t="shared" si="0"/>
        <v>415692.15</v>
      </c>
      <c r="I16" s="14"/>
    </row>
    <row r="17" spans="1:9" ht="30" x14ac:dyDescent="0.25">
      <c r="A17" s="56" t="s">
        <v>74</v>
      </c>
      <c r="B17" s="57" t="s">
        <v>78</v>
      </c>
      <c r="C17" s="54">
        <v>184529</v>
      </c>
      <c r="D17" s="48">
        <v>91925.5</v>
      </c>
      <c r="E17" s="51">
        <v>276454.5</v>
      </c>
      <c r="F17" s="61">
        <v>43435</v>
      </c>
      <c r="G17" s="61">
        <v>44530</v>
      </c>
      <c r="H17" s="14">
        <f t="shared" si="0"/>
        <v>276454.5</v>
      </c>
      <c r="I17" s="14"/>
    </row>
    <row r="18" spans="1:9" ht="30" x14ac:dyDescent="0.25">
      <c r="A18" s="56" t="s">
        <v>74</v>
      </c>
      <c r="B18" s="62" t="s">
        <v>79</v>
      </c>
      <c r="C18" s="49">
        <v>2200000</v>
      </c>
      <c r="D18" s="48">
        <v>226000</v>
      </c>
      <c r="E18" s="49">
        <v>2426000</v>
      </c>
      <c r="F18" s="60">
        <v>43397</v>
      </c>
      <c r="G18" s="60">
        <v>44553</v>
      </c>
      <c r="H18" s="14">
        <f t="shared" si="0"/>
        <v>2426000</v>
      </c>
      <c r="I18" s="14"/>
    </row>
    <row r="19" spans="1:9" x14ac:dyDescent="0.25">
      <c r="A19" s="56" t="s">
        <v>37</v>
      </c>
      <c r="B19" s="56" t="s">
        <v>80</v>
      </c>
      <c r="C19" s="50">
        <v>226000</v>
      </c>
      <c r="D19" s="50">
        <v>113000</v>
      </c>
      <c r="E19" s="51">
        <v>339000</v>
      </c>
      <c r="F19" s="61">
        <v>226000</v>
      </c>
      <c r="G19" s="61">
        <v>44288</v>
      </c>
      <c r="H19" s="14">
        <f t="shared" si="0"/>
        <v>339000</v>
      </c>
    </row>
    <row r="20" spans="1:9" x14ac:dyDescent="0.25">
      <c r="A20" s="57" t="s">
        <v>81</v>
      </c>
      <c r="B20" s="57" t="s">
        <v>82</v>
      </c>
      <c r="C20" s="54">
        <v>200000</v>
      </c>
      <c r="D20" s="63">
        <v>199000</v>
      </c>
      <c r="E20" s="49">
        <v>399000</v>
      </c>
      <c r="F20" s="61">
        <v>43147</v>
      </c>
      <c r="G20" s="61">
        <v>44607</v>
      </c>
      <c r="H20" s="14">
        <f t="shared" si="0"/>
        <v>399000</v>
      </c>
    </row>
    <row r="21" spans="1:9" x14ac:dyDescent="0.25">
      <c r="A21" s="57" t="s">
        <v>83</v>
      </c>
      <c r="B21" s="57" t="s">
        <v>84</v>
      </c>
      <c r="C21" s="52">
        <v>33222</v>
      </c>
      <c r="D21" s="48">
        <v>17741</v>
      </c>
      <c r="E21" s="53">
        <v>50963</v>
      </c>
      <c r="F21" s="64">
        <v>43480</v>
      </c>
      <c r="G21" s="64">
        <v>44575</v>
      </c>
      <c r="H21" s="14">
        <f t="shared" si="0"/>
        <v>50963</v>
      </c>
    </row>
    <row r="22" spans="1:9" x14ac:dyDescent="0.25">
      <c r="A22" s="57" t="s">
        <v>85</v>
      </c>
      <c r="B22" s="57" t="s">
        <v>86</v>
      </c>
      <c r="C22" s="54">
        <v>37504.699999999997</v>
      </c>
      <c r="D22" s="48">
        <v>12889.34</v>
      </c>
      <c r="E22" s="49">
        <v>50394.04</v>
      </c>
      <c r="F22" s="61">
        <v>42776</v>
      </c>
      <c r="G22" s="61">
        <v>44237</v>
      </c>
      <c r="H22" s="14">
        <f t="shared" si="0"/>
        <v>50394.039999999994</v>
      </c>
    </row>
    <row r="23" spans="1:9" x14ac:dyDescent="0.25">
      <c r="C23" s="76">
        <f>SUM(C5:C22)</f>
        <v>761869542.11000001</v>
      </c>
      <c r="D23" s="76">
        <f>SUM(D5:D22)</f>
        <v>-12335510.580000067</v>
      </c>
      <c r="E23" s="76">
        <f>SUM(E5:E22)</f>
        <v>749534031.52999985</v>
      </c>
    </row>
    <row r="25" spans="1:9" x14ac:dyDescent="0.25">
      <c r="C25" s="80"/>
      <c r="D25" s="80"/>
      <c r="E25" s="80"/>
    </row>
  </sheetData>
  <sortState ref="A5:G13">
    <sortCondition ref="A5:A13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00daee4f-1c1b-481e-8dfa-fe7102ebe9bc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49410-C022-42A7-8FDA-E5A7E40F4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00daee4f-1c1b-481e-8dfa-fe7102ebe9bc"/>
    <ds:schemaRef ds:uri="a6986752-d778-49d9-b280-c181e63bb292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MHSU</cp:lastModifiedBy>
  <cp:revision/>
  <dcterms:created xsi:type="dcterms:W3CDTF">2020-02-21T14:45:37Z</dcterms:created>
  <dcterms:modified xsi:type="dcterms:W3CDTF">2021-01-29T04:04:35Z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